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00Publicaciones en Intranet por meses\PENDIENTE DE INCLUIR EN NUEVA WEB CENDOJ\"/>
    </mc:Choice>
  </mc:AlternateContent>
  <xr:revisionPtr revIDLastSave="0" documentId="13_ncr:1_{4480BA39-CD4A-40F7-A26D-2AA2DDBC3188}" xr6:coauthVersionLast="47" xr6:coauthVersionMax="47" xr10:uidLastSave="{00000000-0000-0000-0000-000000000000}"/>
  <bookViews>
    <workbookView xWindow="-120" yWindow="-120" windowWidth="29040" windowHeight="15840" tabRatio="694" xr2:uid="{00000000-000D-0000-FFFF-FFFF00000000}"/>
  </bookViews>
  <sheets>
    <sheet name="Inicio" sheetId="12" r:id="rId1"/>
    <sheet name="Resumen" sheetId="21" r:id="rId2"/>
    <sheet name="Total demandas disolución" sheetId="24" r:id="rId3"/>
    <sheet name="Separaciones no consensuada TSJ" sheetId="7" r:id="rId4"/>
    <sheet name="Separaciones consensuadas TSJ" sheetId="6" r:id="rId5"/>
    <sheet name="Divorcios no consensuados TSJ" sheetId="5" r:id="rId6"/>
    <sheet name="Divorcios consensuados TSJ" sheetId="4" r:id="rId7"/>
    <sheet name="Nulidades TSJ " sheetId="9" r:id="rId8"/>
    <sheet name="Modif. medidas no consens TSJ" sheetId="18" r:id="rId9"/>
    <sheet name="Modif. medidas consens. TSJ" sheetId="17" r:id="rId10"/>
    <sheet name="Guarda cust hij no matr. no con" sheetId="20" r:id="rId11"/>
    <sheet name="Guarda custod hij no matr. cons" sheetId="19" r:id="rId12"/>
    <sheet name="Privación visitas" sheetId="25" r:id="rId13"/>
    <sheet name="Ruptura pareja estable  CAT" sheetId="22" r:id="rId14"/>
    <sheet name="Provincias" sheetId="11" r:id="rId15"/>
    <sheet name="Partidos Judiciales" sheetId="10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1" i="21" l="1"/>
  <c r="E70" i="21"/>
  <c r="E71" i="21"/>
  <c r="D71" i="21"/>
  <c r="C70" i="21"/>
  <c r="C71" i="21"/>
  <c r="C57" i="11" l="1"/>
  <c r="D57" i="11"/>
  <c r="E57" i="11"/>
  <c r="F57" i="11"/>
  <c r="G57" i="11"/>
  <c r="H57" i="11"/>
  <c r="I57" i="11"/>
  <c r="J57" i="11"/>
  <c r="K57" i="11"/>
  <c r="J12" i="22"/>
  <c r="H12" i="22"/>
  <c r="I12" i="22"/>
  <c r="F23" i="22"/>
  <c r="F24" i="22"/>
  <c r="F25" i="22"/>
  <c r="F26" i="22"/>
  <c r="F29" i="22"/>
  <c r="F30" i="22"/>
  <c r="F31" i="22"/>
  <c r="F32" i="22"/>
  <c r="J6" i="22"/>
  <c r="F22" i="22" s="1"/>
  <c r="I50" i="24"/>
  <c r="I51" i="24"/>
  <c r="I52" i="24"/>
  <c r="I53" i="24"/>
  <c r="I54" i="24"/>
  <c r="I55" i="24"/>
  <c r="I56" i="24"/>
  <c r="I57" i="24"/>
  <c r="I58" i="24"/>
  <c r="I59" i="24"/>
  <c r="I60" i="24"/>
  <c r="I61" i="24"/>
  <c r="I62" i="24"/>
  <c r="I63" i="24"/>
  <c r="I64" i="24"/>
  <c r="I65" i="24"/>
  <c r="I66" i="24"/>
  <c r="I67" i="24"/>
  <c r="E26" i="24"/>
  <c r="E27" i="24"/>
  <c r="E28" i="24"/>
  <c r="E29" i="24"/>
  <c r="E30" i="24"/>
  <c r="E31" i="24"/>
  <c r="E32" i="24"/>
  <c r="E33" i="24"/>
  <c r="E34" i="24"/>
  <c r="E35" i="24"/>
  <c r="E36" i="24"/>
  <c r="E37" i="24"/>
  <c r="E38" i="24"/>
  <c r="E39" i="24"/>
  <c r="E40" i="24"/>
  <c r="E41" i="24"/>
  <c r="E42" i="24"/>
  <c r="E43" i="24"/>
  <c r="I5" i="24"/>
  <c r="I6" i="24"/>
  <c r="I7" i="24"/>
  <c r="I8" i="24"/>
  <c r="I9" i="24"/>
  <c r="I10" i="24"/>
  <c r="I11" i="24"/>
  <c r="I12" i="24"/>
  <c r="I13" i="24"/>
  <c r="I14" i="24"/>
  <c r="I15" i="24"/>
  <c r="I16" i="24"/>
  <c r="I17" i="24"/>
  <c r="I18" i="24"/>
  <c r="I19" i="24"/>
  <c r="I20" i="24"/>
  <c r="I21" i="24"/>
  <c r="I22" i="24"/>
  <c r="I50" i="19"/>
  <c r="I51" i="19"/>
  <c r="I52" i="19"/>
  <c r="I53" i="19"/>
  <c r="I54" i="19"/>
  <c r="I55" i="19"/>
  <c r="I56" i="19"/>
  <c r="I57" i="19"/>
  <c r="I58" i="19"/>
  <c r="I59" i="19"/>
  <c r="I60" i="19"/>
  <c r="I61" i="19"/>
  <c r="I62" i="19"/>
  <c r="I63" i="19"/>
  <c r="I64" i="19"/>
  <c r="I65" i="19"/>
  <c r="I66" i="19"/>
  <c r="I67" i="19"/>
  <c r="I50" i="20"/>
  <c r="I51" i="20"/>
  <c r="I52" i="20"/>
  <c r="I53" i="20"/>
  <c r="I54" i="20"/>
  <c r="I55" i="20"/>
  <c r="I56" i="20"/>
  <c r="I57" i="20"/>
  <c r="I58" i="20"/>
  <c r="I59" i="20"/>
  <c r="I60" i="20"/>
  <c r="I61" i="20"/>
  <c r="I62" i="20"/>
  <c r="I63" i="20"/>
  <c r="I64" i="20"/>
  <c r="I65" i="20"/>
  <c r="I66" i="20"/>
  <c r="I67" i="20"/>
  <c r="I50" i="17"/>
  <c r="I51" i="17"/>
  <c r="I52" i="17"/>
  <c r="I53" i="17"/>
  <c r="I54" i="17"/>
  <c r="I55" i="17"/>
  <c r="I56" i="17"/>
  <c r="I57" i="17"/>
  <c r="I58" i="17"/>
  <c r="I59" i="17"/>
  <c r="I60" i="17"/>
  <c r="I61" i="17"/>
  <c r="I62" i="17"/>
  <c r="I63" i="17"/>
  <c r="I64" i="17"/>
  <c r="I65" i="17"/>
  <c r="I66" i="17"/>
  <c r="I67" i="17"/>
  <c r="I50" i="18"/>
  <c r="I51" i="18"/>
  <c r="I52" i="18"/>
  <c r="I53" i="18"/>
  <c r="I54" i="18"/>
  <c r="I55" i="18"/>
  <c r="I56" i="18"/>
  <c r="I57" i="18"/>
  <c r="I58" i="18"/>
  <c r="I59" i="18"/>
  <c r="I60" i="18"/>
  <c r="I61" i="18"/>
  <c r="I62" i="18"/>
  <c r="I63" i="18"/>
  <c r="I64" i="18"/>
  <c r="I65" i="18"/>
  <c r="I66" i="18"/>
  <c r="I67" i="18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E26" i="20"/>
  <c r="E27" i="20"/>
  <c r="E28" i="20"/>
  <c r="E29" i="20"/>
  <c r="E30" i="20"/>
  <c r="E31" i="20"/>
  <c r="E32" i="20"/>
  <c r="E33" i="20"/>
  <c r="E34" i="20"/>
  <c r="E35" i="20"/>
  <c r="E36" i="20"/>
  <c r="E37" i="20"/>
  <c r="E38" i="20"/>
  <c r="E39" i="20"/>
  <c r="E40" i="20"/>
  <c r="E41" i="20"/>
  <c r="E42" i="20"/>
  <c r="E43" i="20"/>
  <c r="E26" i="19"/>
  <c r="E27" i="19"/>
  <c r="E28" i="19"/>
  <c r="E29" i="19"/>
  <c r="E30" i="19"/>
  <c r="E31" i="19"/>
  <c r="E32" i="19"/>
  <c r="E33" i="19"/>
  <c r="E34" i="19"/>
  <c r="E35" i="19"/>
  <c r="E36" i="19"/>
  <c r="E37" i="19"/>
  <c r="E38" i="19"/>
  <c r="E39" i="19"/>
  <c r="E40" i="19"/>
  <c r="E41" i="19"/>
  <c r="E42" i="19"/>
  <c r="E43" i="19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41" i="17"/>
  <c r="E42" i="17"/>
  <c r="E43" i="17"/>
  <c r="E26" i="18"/>
  <c r="E27" i="18"/>
  <c r="E28" i="18"/>
  <c r="E29" i="18"/>
  <c r="E30" i="18"/>
  <c r="E31" i="18"/>
  <c r="E32" i="18"/>
  <c r="E33" i="18"/>
  <c r="E34" i="18"/>
  <c r="E35" i="18"/>
  <c r="E36" i="18"/>
  <c r="E37" i="18"/>
  <c r="E38" i="18"/>
  <c r="E39" i="18"/>
  <c r="E40" i="18"/>
  <c r="E41" i="18"/>
  <c r="E42" i="18"/>
  <c r="E43" i="18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H50" i="19"/>
  <c r="H51" i="19"/>
  <c r="H52" i="19"/>
  <c r="H53" i="19"/>
  <c r="H54" i="19"/>
  <c r="H55" i="19"/>
  <c r="H56" i="19"/>
  <c r="H57" i="19"/>
  <c r="H58" i="19"/>
  <c r="H59" i="19"/>
  <c r="H60" i="19"/>
  <c r="H61" i="19"/>
  <c r="H62" i="19"/>
  <c r="H63" i="19"/>
  <c r="H64" i="19"/>
  <c r="H65" i="19"/>
  <c r="H66" i="19"/>
  <c r="H67" i="19"/>
  <c r="J135" i="21"/>
  <c r="I135" i="21"/>
  <c r="H135" i="21"/>
  <c r="G135" i="21"/>
  <c r="F135" i="21"/>
  <c r="E135" i="21"/>
  <c r="D135" i="21"/>
  <c r="C135" i="21"/>
  <c r="L68" i="21"/>
  <c r="K68" i="21"/>
  <c r="J68" i="21"/>
  <c r="I68" i="21"/>
  <c r="H68" i="21"/>
  <c r="G68" i="21"/>
  <c r="F68" i="21"/>
  <c r="E68" i="21"/>
  <c r="D68" i="21"/>
  <c r="C68" i="21"/>
  <c r="F28" i="22" l="1"/>
  <c r="J17" i="22"/>
  <c r="F33" i="22" s="1"/>
  <c r="E23" i="22"/>
  <c r="E24" i="22"/>
  <c r="E25" i="22"/>
  <c r="E26" i="22"/>
  <c r="E28" i="22"/>
  <c r="E29" i="22"/>
  <c r="E30" i="22"/>
  <c r="E31" i="22"/>
  <c r="E32" i="22"/>
  <c r="I6" i="22"/>
  <c r="E22" i="22" s="1"/>
  <c r="I17" i="22" l="1"/>
  <c r="E33" i="22" s="1"/>
  <c r="D27" i="19"/>
  <c r="D28" i="19"/>
  <c r="D29" i="19"/>
  <c r="D30" i="19"/>
  <c r="D31" i="19"/>
  <c r="D32" i="19"/>
  <c r="D33" i="19"/>
  <c r="D34" i="19"/>
  <c r="D35" i="19"/>
  <c r="D36" i="19"/>
  <c r="D37" i="19"/>
  <c r="D38" i="19"/>
  <c r="D39" i="19"/>
  <c r="D40" i="19"/>
  <c r="D41" i="19"/>
  <c r="D42" i="19"/>
  <c r="D43" i="19"/>
  <c r="D26" i="19"/>
  <c r="H22" i="19"/>
  <c r="H51" i="20"/>
  <c r="H52" i="20"/>
  <c r="H53" i="20"/>
  <c r="H54" i="20"/>
  <c r="H55" i="20"/>
  <c r="H56" i="20"/>
  <c r="H57" i="20"/>
  <c r="H58" i="20"/>
  <c r="H59" i="20"/>
  <c r="H60" i="20"/>
  <c r="H61" i="20"/>
  <c r="H62" i="20"/>
  <c r="H63" i="20"/>
  <c r="H64" i="20"/>
  <c r="H65" i="20"/>
  <c r="H66" i="20"/>
  <c r="H67" i="20"/>
  <c r="H50" i="20"/>
  <c r="D27" i="20"/>
  <c r="D28" i="20"/>
  <c r="D29" i="20"/>
  <c r="D30" i="20"/>
  <c r="D31" i="20"/>
  <c r="D32" i="20"/>
  <c r="D33" i="20"/>
  <c r="D34" i="20"/>
  <c r="D35" i="20"/>
  <c r="D36" i="20"/>
  <c r="D37" i="20"/>
  <c r="D38" i="20"/>
  <c r="D39" i="20"/>
  <c r="D40" i="20"/>
  <c r="D41" i="20"/>
  <c r="D42" i="20"/>
  <c r="D43" i="20"/>
  <c r="D26" i="20"/>
  <c r="H22" i="20"/>
  <c r="D27" i="17"/>
  <c r="D28" i="17"/>
  <c r="D29" i="17"/>
  <c r="D30" i="17"/>
  <c r="D31" i="17"/>
  <c r="D32" i="17"/>
  <c r="D33" i="17"/>
  <c r="D34" i="17"/>
  <c r="D35" i="17"/>
  <c r="D36" i="17"/>
  <c r="D37" i="17"/>
  <c r="D38" i="17"/>
  <c r="D39" i="17"/>
  <c r="D40" i="17"/>
  <c r="D41" i="17"/>
  <c r="D42" i="17"/>
  <c r="D43" i="17"/>
  <c r="D26" i="17"/>
  <c r="H22" i="17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50" i="17"/>
  <c r="H51" i="18"/>
  <c r="H52" i="18"/>
  <c r="H53" i="18"/>
  <c r="H54" i="18"/>
  <c r="H55" i="18"/>
  <c r="H56" i="18"/>
  <c r="H57" i="18"/>
  <c r="H58" i="18"/>
  <c r="H59" i="18"/>
  <c r="H60" i="18"/>
  <c r="H61" i="18"/>
  <c r="H62" i="18"/>
  <c r="H63" i="18"/>
  <c r="H64" i="18"/>
  <c r="H65" i="18"/>
  <c r="H66" i="18"/>
  <c r="H67" i="18"/>
  <c r="H50" i="18"/>
  <c r="D27" i="18"/>
  <c r="D28" i="18"/>
  <c r="D29" i="18"/>
  <c r="D30" i="18"/>
  <c r="D31" i="18"/>
  <c r="D32" i="18"/>
  <c r="D33" i="18"/>
  <c r="D34" i="18"/>
  <c r="D35" i="18"/>
  <c r="D36" i="18"/>
  <c r="D37" i="18"/>
  <c r="D38" i="18"/>
  <c r="D39" i="18"/>
  <c r="D40" i="18"/>
  <c r="D41" i="18"/>
  <c r="D42" i="18"/>
  <c r="D43" i="18"/>
  <c r="D26" i="18"/>
  <c r="H22" i="18"/>
  <c r="H50" i="4"/>
  <c r="H51" i="24"/>
  <c r="H52" i="24"/>
  <c r="H53" i="24"/>
  <c r="H54" i="24"/>
  <c r="H55" i="24"/>
  <c r="H56" i="24"/>
  <c r="H57" i="24"/>
  <c r="H58" i="24"/>
  <c r="H59" i="24"/>
  <c r="H60" i="24"/>
  <c r="H61" i="24"/>
  <c r="H62" i="24"/>
  <c r="H63" i="24"/>
  <c r="H64" i="24"/>
  <c r="H65" i="24"/>
  <c r="H66" i="24"/>
  <c r="H67" i="24"/>
  <c r="H50" i="24"/>
  <c r="D27" i="24"/>
  <c r="D28" i="24"/>
  <c r="D29" i="24"/>
  <c r="D30" i="24"/>
  <c r="D31" i="24"/>
  <c r="D32" i="24"/>
  <c r="D33" i="24"/>
  <c r="D34" i="24"/>
  <c r="D35" i="24"/>
  <c r="D36" i="24"/>
  <c r="D37" i="24"/>
  <c r="D38" i="24"/>
  <c r="D39" i="24"/>
  <c r="D40" i="24"/>
  <c r="D41" i="24"/>
  <c r="D42" i="24"/>
  <c r="D43" i="24"/>
  <c r="D26" i="24"/>
  <c r="H6" i="24"/>
  <c r="H7" i="24"/>
  <c r="H8" i="24"/>
  <c r="H9" i="24"/>
  <c r="H10" i="24"/>
  <c r="H11" i="24"/>
  <c r="H12" i="24"/>
  <c r="H13" i="24"/>
  <c r="H14" i="24"/>
  <c r="H15" i="24"/>
  <c r="H16" i="24"/>
  <c r="H17" i="24"/>
  <c r="H18" i="24"/>
  <c r="H19" i="24"/>
  <c r="H20" i="24"/>
  <c r="H21" i="24"/>
  <c r="H22" i="24"/>
  <c r="H5" i="24"/>
  <c r="H51" i="9"/>
  <c r="H52" i="9"/>
  <c r="H53" i="9"/>
  <c r="H54" i="9"/>
  <c r="H55" i="9"/>
  <c r="H56" i="9"/>
  <c r="H57" i="9"/>
  <c r="H58" i="9"/>
  <c r="H59" i="9"/>
  <c r="H60" i="9"/>
  <c r="H61" i="9"/>
  <c r="H62" i="9"/>
  <c r="H63" i="9"/>
  <c r="H64" i="9"/>
  <c r="H65" i="9"/>
  <c r="H66" i="9"/>
  <c r="H67" i="9"/>
  <c r="H50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26" i="9"/>
  <c r="H22" i="9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7" i="7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26" i="4"/>
  <c r="H22" i="4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50" i="5"/>
  <c r="D43" i="5" l="1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26" i="5"/>
  <c r="H22" i="5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50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26" i="6"/>
  <c r="H22" i="6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50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26" i="7"/>
  <c r="H22" i="7"/>
  <c r="E23" i="25" l="1"/>
  <c r="H6" i="22" l="1"/>
  <c r="C438" i="10"/>
  <c r="D438" i="10"/>
  <c r="E438" i="10"/>
  <c r="F438" i="10"/>
  <c r="G438" i="10"/>
  <c r="H438" i="10"/>
  <c r="I438" i="10"/>
  <c r="J438" i="10"/>
  <c r="K438" i="10"/>
  <c r="J134" i="21"/>
  <c r="I134" i="21"/>
  <c r="H134" i="21"/>
  <c r="G134" i="21"/>
  <c r="F134" i="21"/>
  <c r="E134" i="21"/>
  <c r="D134" i="21"/>
  <c r="C134" i="21"/>
  <c r="L67" i="21"/>
  <c r="K67" i="21"/>
  <c r="J67" i="21"/>
  <c r="I67" i="21"/>
  <c r="H67" i="21"/>
  <c r="G67" i="21"/>
  <c r="F67" i="21"/>
  <c r="E67" i="21"/>
  <c r="D67" i="21"/>
  <c r="C67" i="21"/>
  <c r="G22" i="19"/>
  <c r="G67" i="20"/>
  <c r="G66" i="20"/>
  <c r="G65" i="20"/>
  <c r="G64" i="20"/>
  <c r="G63" i="20"/>
  <c r="G62" i="20"/>
  <c r="G61" i="20"/>
  <c r="G60" i="20"/>
  <c r="G59" i="20"/>
  <c r="G58" i="20"/>
  <c r="G57" i="20"/>
  <c r="G56" i="20"/>
  <c r="G55" i="20"/>
  <c r="G54" i="20"/>
  <c r="G53" i="20"/>
  <c r="G52" i="20"/>
  <c r="G51" i="20"/>
  <c r="G50" i="20"/>
  <c r="G22" i="20"/>
  <c r="G66" i="17"/>
  <c r="G65" i="17"/>
  <c r="G64" i="17"/>
  <c r="G63" i="17"/>
  <c r="G62" i="17"/>
  <c r="G61" i="17"/>
  <c r="G60" i="17"/>
  <c r="G59" i="17"/>
  <c r="G58" i="17"/>
  <c r="G57" i="17"/>
  <c r="G56" i="17"/>
  <c r="G55" i="17"/>
  <c r="G54" i="17"/>
  <c r="G53" i="17"/>
  <c r="G52" i="17"/>
  <c r="G51" i="17"/>
  <c r="G50" i="17"/>
  <c r="F50" i="17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D22" i="22" l="1"/>
  <c r="D23" i="22"/>
  <c r="D24" i="22"/>
  <c r="D25" i="22"/>
  <c r="D26" i="22"/>
  <c r="D28" i="22"/>
  <c r="D29" i="22"/>
  <c r="D30" i="22"/>
  <c r="D31" i="22"/>
  <c r="D32" i="22"/>
  <c r="G51" i="19"/>
  <c r="G52" i="19"/>
  <c r="G53" i="19"/>
  <c r="G54" i="19"/>
  <c r="G55" i="19"/>
  <c r="G56" i="19"/>
  <c r="G57" i="19"/>
  <c r="G58" i="19"/>
  <c r="G59" i="19"/>
  <c r="G60" i="19"/>
  <c r="G61" i="19"/>
  <c r="G62" i="19"/>
  <c r="G63" i="19"/>
  <c r="G64" i="19"/>
  <c r="G65" i="19"/>
  <c r="G66" i="19"/>
  <c r="G67" i="19"/>
  <c r="G50" i="19"/>
  <c r="C51" i="19"/>
  <c r="D51" i="19"/>
  <c r="E51" i="19"/>
  <c r="F51" i="19"/>
  <c r="C52" i="19"/>
  <c r="D52" i="19"/>
  <c r="E52" i="19"/>
  <c r="F52" i="19"/>
  <c r="C53" i="19"/>
  <c r="D53" i="19"/>
  <c r="E53" i="19"/>
  <c r="F53" i="19"/>
  <c r="C54" i="19"/>
  <c r="D54" i="19"/>
  <c r="E54" i="19"/>
  <c r="F54" i="19"/>
  <c r="C55" i="19"/>
  <c r="D55" i="19"/>
  <c r="E55" i="19"/>
  <c r="F55" i="19"/>
  <c r="C56" i="19"/>
  <c r="D56" i="19"/>
  <c r="E56" i="19"/>
  <c r="F56" i="19"/>
  <c r="C57" i="19"/>
  <c r="D57" i="19"/>
  <c r="E57" i="19"/>
  <c r="F57" i="19"/>
  <c r="C58" i="19"/>
  <c r="D58" i="19"/>
  <c r="E58" i="19"/>
  <c r="F58" i="19"/>
  <c r="C59" i="19"/>
  <c r="D59" i="19"/>
  <c r="E59" i="19"/>
  <c r="F59" i="19"/>
  <c r="C60" i="19"/>
  <c r="D60" i="19"/>
  <c r="E60" i="19"/>
  <c r="F60" i="19"/>
  <c r="C61" i="19"/>
  <c r="D61" i="19"/>
  <c r="E61" i="19"/>
  <c r="F61" i="19"/>
  <c r="C62" i="19"/>
  <c r="D62" i="19"/>
  <c r="E62" i="19"/>
  <c r="F62" i="19"/>
  <c r="C63" i="19"/>
  <c r="D63" i="19"/>
  <c r="E63" i="19"/>
  <c r="F63" i="19"/>
  <c r="C64" i="19"/>
  <c r="D64" i="19"/>
  <c r="E64" i="19"/>
  <c r="F64" i="19"/>
  <c r="C65" i="19"/>
  <c r="D65" i="19"/>
  <c r="E65" i="19"/>
  <c r="F65" i="19"/>
  <c r="C66" i="19"/>
  <c r="D66" i="19"/>
  <c r="E66" i="19"/>
  <c r="F66" i="19"/>
  <c r="C67" i="19"/>
  <c r="D67" i="19"/>
  <c r="E67" i="19"/>
  <c r="F67" i="19"/>
  <c r="D50" i="19"/>
  <c r="E50" i="19"/>
  <c r="F50" i="19"/>
  <c r="C50" i="19"/>
  <c r="C51" i="20"/>
  <c r="D51" i="20"/>
  <c r="E51" i="20"/>
  <c r="F51" i="20"/>
  <c r="C52" i="20"/>
  <c r="D52" i="20"/>
  <c r="E52" i="20"/>
  <c r="F52" i="20"/>
  <c r="C53" i="20"/>
  <c r="D53" i="20"/>
  <c r="E53" i="20"/>
  <c r="F53" i="20"/>
  <c r="C54" i="20"/>
  <c r="D54" i="20"/>
  <c r="E54" i="20"/>
  <c r="F54" i="20"/>
  <c r="C55" i="20"/>
  <c r="D55" i="20"/>
  <c r="E55" i="20"/>
  <c r="F55" i="20"/>
  <c r="C56" i="20"/>
  <c r="D56" i="20"/>
  <c r="E56" i="20"/>
  <c r="F56" i="20"/>
  <c r="C57" i="20"/>
  <c r="D57" i="20"/>
  <c r="E57" i="20"/>
  <c r="F57" i="20"/>
  <c r="C58" i="20"/>
  <c r="D58" i="20"/>
  <c r="E58" i="20"/>
  <c r="F58" i="20"/>
  <c r="C59" i="20"/>
  <c r="D59" i="20"/>
  <c r="E59" i="20"/>
  <c r="F59" i="20"/>
  <c r="C60" i="20"/>
  <c r="D60" i="20"/>
  <c r="E60" i="20"/>
  <c r="F60" i="20"/>
  <c r="C61" i="20"/>
  <c r="D61" i="20"/>
  <c r="E61" i="20"/>
  <c r="F61" i="20"/>
  <c r="C62" i="20"/>
  <c r="D62" i="20"/>
  <c r="E62" i="20"/>
  <c r="F62" i="20"/>
  <c r="C63" i="20"/>
  <c r="D63" i="20"/>
  <c r="E63" i="20"/>
  <c r="F63" i="20"/>
  <c r="C64" i="20"/>
  <c r="D64" i="20"/>
  <c r="E64" i="20"/>
  <c r="F64" i="20"/>
  <c r="C65" i="20"/>
  <c r="D65" i="20"/>
  <c r="E65" i="20"/>
  <c r="F65" i="20"/>
  <c r="C66" i="20"/>
  <c r="D66" i="20"/>
  <c r="E66" i="20"/>
  <c r="F66" i="20"/>
  <c r="C67" i="20"/>
  <c r="D67" i="20"/>
  <c r="E67" i="20"/>
  <c r="F67" i="20"/>
  <c r="D50" i="20"/>
  <c r="E50" i="20"/>
  <c r="F50" i="20"/>
  <c r="C50" i="20"/>
  <c r="C51" i="17"/>
  <c r="D51" i="17"/>
  <c r="E51" i="17"/>
  <c r="F51" i="17"/>
  <c r="C52" i="17"/>
  <c r="D52" i="17"/>
  <c r="E52" i="17"/>
  <c r="F52" i="17"/>
  <c r="C53" i="17"/>
  <c r="D53" i="17"/>
  <c r="E53" i="17"/>
  <c r="F53" i="17"/>
  <c r="C54" i="17"/>
  <c r="D54" i="17"/>
  <c r="E54" i="17"/>
  <c r="F54" i="17"/>
  <c r="C55" i="17"/>
  <c r="D55" i="17"/>
  <c r="E55" i="17"/>
  <c r="F55" i="17"/>
  <c r="C56" i="17"/>
  <c r="D56" i="17"/>
  <c r="E56" i="17"/>
  <c r="F56" i="17"/>
  <c r="C57" i="17"/>
  <c r="D57" i="17"/>
  <c r="E57" i="17"/>
  <c r="F57" i="17"/>
  <c r="C58" i="17"/>
  <c r="D58" i="17"/>
  <c r="E58" i="17"/>
  <c r="F58" i="17"/>
  <c r="C59" i="17"/>
  <c r="D59" i="17"/>
  <c r="E59" i="17"/>
  <c r="F59" i="17"/>
  <c r="C60" i="17"/>
  <c r="D60" i="17"/>
  <c r="E60" i="17"/>
  <c r="F60" i="17"/>
  <c r="C61" i="17"/>
  <c r="D61" i="17"/>
  <c r="E61" i="17"/>
  <c r="F61" i="17"/>
  <c r="C62" i="17"/>
  <c r="D62" i="17"/>
  <c r="E62" i="17"/>
  <c r="F62" i="17"/>
  <c r="C63" i="17"/>
  <c r="D63" i="17"/>
  <c r="E63" i="17"/>
  <c r="F63" i="17"/>
  <c r="C64" i="17"/>
  <c r="D64" i="17"/>
  <c r="E64" i="17"/>
  <c r="F64" i="17"/>
  <c r="C65" i="17"/>
  <c r="D65" i="17"/>
  <c r="E65" i="17"/>
  <c r="F65" i="17"/>
  <c r="C66" i="17"/>
  <c r="D66" i="17"/>
  <c r="E66" i="17"/>
  <c r="F66" i="17"/>
  <c r="C67" i="17"/>
  <c r="D67" i="17"/>
  <c r="E67" i="17"/>
  <c r="F67" i="17"/>
  <c r="D50" i="17"/>
  <c r="E50" i="17"/>
  <c r="C50" i="17"/>
  <c r="H63" i="21"/>
  <c r="L63" i="21"/>
  <c r="K63" i="21"/>
  <c r="J63" i="21"/>
  <c r="I63" i="21"/>
  <c r="G51" i="18" l="1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50" i="18"/>
  <c r="C51" i="18"/>
  <c r="D51" i="18"/>
  <c r="E51" i="18"/>
  <c r="F51" i="18"/>
  <c r="C52" i="18"/>
  <c r="D52" i="18"/>
  <c r="E52" i="18"/>
  <c r="F52" i="18"/>
  <c r="C53" i="18"/>
  <c r="D53" i="18"/>
  <c r="E53" i="18"/>
  <c r="F53" i="18"/>
  <c r="C54" i="18"/>
  <c r="D54" i="18"/>
  <c r="E54" i="18"/>
  <c r="F54" i="18"/>
  <c r="C55" i="18"/>
  <c r="D55" i="18"/>
  <c r="E55" i="18"/>
  <c r="F55" i="18"/>
  <c r="C56" i="18"/>
  <c r="D56" i="18"/>
  <c r="E56" i="18"/>
  <c r="F56" i="18"/>
  <c r="C57" i="18"/>
  <c r="D57" i="18"/>
  <c r="E57" i="18"/>
  <c r="F57" i="18"/>
  <c r="C58" i="18"/>
  <c r="D58" i="18"/>
  <c r="E58" i="18"/>
  <c r="F58" i="18"/>
  <c r="C59" i="18"/>
  <c r="D59" i="18"/>
  <c r="E59" i="18"/>
  <c r="F59" i="18"/>
  <c r="C60" i="18"/>
  <c r="D60" i="18"/>
  <c r="E60" i="18"/>
  <c r="F60" i="18"/>
  <c r="C61" i="18"/>
  <c r="D61" i="18"/>
  <c r="E61" i="18"/>
  <c r="F61" i="18"/>
  <c r="C62" i="18"/>
  <c r="D62" i="18"/>
  <c r="E62" i="18"/>
  <c r="F62" i="18"/>
  <c r="C63" i="18"/>
  <c r="D63" i="18"/>
  <c r="E63" i="18"/>
  <c r="F63" i="18"/>
  <c r="C64" i="18"/>
  <c r="D64" i="18"/>
  <c r="E64" i="18"/>
  <c r="F64" i="18"/>
  <c r="C65" i="18"/>
  <c r="D65" i="18"/>
  <c r="E65" i="18"/>
  <c r="F65" i="18"/>
  <c r="C66" i="18"/>
  <c r="D66" i="18"/>
  <c r="E66" i="18"/>
  <c r="F66" i="18"/>
  <c r="C67" i="18"/>
  <c r="D67" i="18"/>
  <c r="E67" i="18"/>
  <c r="F67" i="18"/>
  <c r="D50" i="18"/>
  <c r="E50" i="18"/>
  <c r="F50" i="18"/>
  <c r="C50" i="18"/>
  <c r="C22" i="24"/>
  <c r="D22" i="24"/>
  <c r="E22" i="24"/>
  <c r="F22" i="24"/>
  <c r="C6" i="24"/>
  <c r="D6" i="24"/>
  <c r="E6" i="24"/>
  <c r="F6" i="24"/>
  <c r="C7" i="24"/>
  <c r="D7" i="24"/>
  <c r="E7" i="24"/>
  <c r="F7" i="24"/>
  <c r="C8" i="24"/>
  <c r="D8" i="24"/>
  <c r="E8" i="24"/>
  <c r="F8" i="24"/>
  <c r="C9" i="24"/>
  <c r="D9" i="24"/>
  <c r="E9" i="24"/>
  <c r="F9" i="24"/>
  <c r="C10" i="24"/>
  <c r="D10" i="24"/>
  <c r="E10" i="24"/>
  <c r="F10" i="24"/>
  <c r="C11" i="24"/>
  <c r="D11" i="24"/>
  <c r="E11" i="24"/>
  <c r="F11" i="24"/>
  <c r="C12" i="24"/>
  <c r="D12" i="24"/>
  <c r="E12" i="24"/>
  <c r="F12" i="24"/>
  <c r="C13" i="24"/>
  <c r="D13" i="24"/>
  <c r="E13" i="24"/>
  <c r="F13" i="24"/>
  <c r="C14" i="24"/>
  <c r="D14" i="24"/>
  <c r="E14" i="24"/>
  <c r="F14" i="24"/>
  <c r="C15" i="24"/>
  <c r="D15" i="24"/>
  <c r="E15" i="24"/>
  <c r="F15" i="24"/>
  <c r="C16" i="24"/>
  <c r="D16" i="24"/>
  <c r="E16" i="24"/>
  <c r="F16" i="24"/>
  <c r="C17" i="24"/>
  <c r="D17" i="24"/>
  <c r="E17" i="24"/>
  <c r="F17" i="24"/>
  <c r="C18" i="24"/>
  <c r="D18" i="24"/>
  <c r="E18" i="24"/>
  <c r="F18" i="24"/>
  <c r="C19" i="24"/>
  <c r="D19" i="24"/>
  <c r="E19" i="24"/>
  <c r="F19" i="24"/>
  <c r="C20" i="24"/>
  <c r="D20" i="24"/>
  <c r="E20" i="24"/>
  <c r="F20" i="24"/>
  <c r="C21" i="24"/>
  <c r="D21" i="24"/>
  <c r="E21" i="24"/>
  <c r="F21" i="24"/>
  <c r="D5" i="24"/>
  <c r="E5" i="24"/>
  <c r="F5" i="24"/>
  <c r="C5" i="24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50" i="9"/>
  <c r="C51" i="9"/>
  <c r="D51" i="9"/>
  <c r="E51" i="9"/>
  <c r="F51" i="9"/>
  <c r="C52" i="9"/>
  <c r="D52" i="9"/>
  <c r="E52" i="9"/>
  <c r="F52" i="9"/>
  <c r="C53" i="9"/>
  <c r="D53" i="9"/>
  <c r="E53" i="9"/>
  <c r="F53" i="9"/>
  <c r="C54" i="9"/>
  <c r="D54" i="9"/>
  <c r="E54" i="9"/>
  <c r="F54" i="9"/>
  <c r="C55" i="9"/>
  <c r="D55" i="9"/>
  <c r="E55" i="9"/>
  <c r="F55" i="9"/>
  <c r="C56" i="9"/>
  <c r="D56" i="9"/>
  <c r="E56" i="9"/>
  <c r="F56" i="9"/>
  <c r="C57" i="9"/>
  <c r="D57" i="9"/>
  <c r="E57" i="9"/>
  <c r="F57" i="9"/>
  <c r="C58" i="9"/>
  <c r="D58" i="9"/>
  <c r="E58" i="9"/>
  <c r="F58" i="9"/>
  <c r="C59" i="9"/>
  <c r="D59" i="9"/>
  <c r="E59" i="9"/>
  <c r="F59" i="9"/>
  <c r="C60" i="9"/>
  <c r="D60" i="9"/>
  <c r="E60" i="9"/>
  <c r="F60" i="9"/>
  <c r="C61" i="9"/>
  <c r="D61" i="9"/>
  <c r="E61" i="9"/>
  <c r="F61" i="9"/>
  <c r="C62" i="9"/>
  <c r="D62" i="9"/>
  <c r="E62" i="9"/>
  <c r="F62" i="9"/>
  <c r="C63" i="9"/>
  <c r="D63" i="9"/>
  <c r="E63" i="9"/>
  <c r="F63" i="9"/>
  <c r="C64" i="9"/>
  <c r="D64" i="9"/>
  <c r="E64" i="9"/>
  <c r="F64" i="9"/>
  <c r="C65" i="9"/>
  <c r="D65" i="9"/>
  <c r="E65" i="9"/>
  <c r="F65" i="9"/>
  <c r="C66" i="9"/>
  <c r="D66" i="9"/>
  <c r="E66" i="9"/>
  <c r="F66" i="9"/>
  <c r="C67" i="9"/>
  <c r="D67" i="9"/>
  <c r="E67" i="9"/>
  <c r="F67" i="9"/>
  <c r="D50" i="9"/>
  <c r="E50" i="9"/>
  <c r="F50" i="9"/>
  <c r="C50" i="9"/>
  <c r="C51" i="4"/>
  <c r="D51" i="4"/>
  <c r="E51" i="4"/>
  <c r="F51" i="4"/>
  <c r="C52" i="4"/>
  <c r="D52" i="4"/>
  <c r="E52" i="4"/>
  <c r="F52" i="4"/>
  <c r="C53" i="4"/>
  <c r="D53" i="4"/>
  <c r="E53" i="4"/>
  <c r="F53" i="4"/>
  <c r="C54" i="4"/>
  <c r="D54" i="4"/>
  <c r="E54" i="4"/>
  <c r="F54" i="4"/>
  <c r="C55" i="4"/>
  <c r="D55" i="4"/>
  <c r="E55" i="4"/>
  <c r="F55" i="4"/>
  <c r="C56" i="4"/>
  <c r="D56" i="4"/>
  <c r="E56" i="4"/>
  <c r="F56" i="4"/>
  <c r="C57" i="4"/>
  <c r="D57" i="4"/>
  <c r="E57" i="4"/>
  <c r="F57" i="4"/>
  <c r="C58" i="4"/>
  <c r="D58" i="4"/>
  <c r="E58" i="4"/>
  <c r="F58" i="4"/>
  <c r="C59" i="4"/>
  <c r="D59" i="4"/>
  <c r="E59" i="4"/>
  <c r="F59" i="4"/>
  <c r="C60" i="4"/>
  <c r="D60" i="4"/>
  <c r="E60" i="4"/>
  <c r="F60" i="4"/>
  <c r="C61" i="4"/>
  <c r="D61" i="4"/>
  <c r="E61" i="4"/>
  <c r="F61" i="4"/>
  <c r="C62" i="4"/>
  <c r="D62" i="4"/>
  <c r="E62" i="4"/>
  <c r="F62" i="4"/>
  <c r="C63" i="4"/>
  <c r="D63" i="4"/>
  <c r="E63" i="4"/>
  <c r="F63" i="4"/>
  <c r="C64" i="4"/>
  <c r="D64" i="4"/>
  <c r="E64" i="4"/>
  <c r="F64" i="4"/>
  <c r="C65" i="4"/>
  <c r="D65" i="4"/>
  <c r="E65" i="4"/>
  <c r="F65" i="4"/>
  <c r="C66" i="4"/>
  <c r="D66" i="4"/>
  <c r="E66" i="4"/>
  <c r="F66" i="4"/>
  <c r="C67" i="4"/>
  <c r="D67" i="4"/>
  <c r="E67" i="4"/>
  <c r="F67" i="4"/>
  <c r="D50" i="4"/>
  <c r="E50" i="4"/>
  <c r="F50" i="4"/>
  <c r="C50" i="4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50" i="6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50" i="5"/>
  <c r="C51" i="5"/>
  <c r="D51" i="5"/>
  <c r="E51" i="5"/>
  <c r="F51" i="5"/>
  <c r="C52" i="5"/>
  <c r="D52" i="5"/>
  <c r="E52" i="5"/>
  <c r="F52" i="5"/>
  <c r="C53" i="5"/>
  <c r="D53" i="5"/>
  <c r="E53" i="5"/>
  <c r="F53" i="5"/>
  <c r="C54" i="5"/>
  <c r="D54" i="5"/>
  <c r="E54" i="5"/>
  <c r="F54" i="5"/>
  <c r="C55" i="5"/>
  <c r="D55" i="5"/>
  <c r="E55" i="5"/>
  <c r="F55" i="5"/>
  <c r="C56" i="5"/>
  <c r="D56" i="5"/>
  <c r="E56" i="5"/>
  <c r="F56" i="5"/>
  <c r="C57" i="5"/>
  <c r="D57" i="5"/>
  <c r="E57" i="5"/>
  <c r="F57" i="5"/>
  <c r="C58" i="5"/>
  <c r="D58" i="5"/>
  <c r="E58" i="5"/>
  <c r="F58" i="5"/>
  <c r="C59" i="5"/>
  <c r="D59" i="5"/>
  <c r="E59" i="5"/>
  <c r="F59" i="5"/>
  <c r="C60" i="5"/>
  <c r="D60" i="5"/>
  <c r="E60" i="5"/>
  <c r="F60" i="5"/>
  <c r="C61" i="5"/>
  <c r="D61" i="5"/>
  <c r="E61" i="5"/>
  <c r="F61" i="5"/>
  <c r="C62" i="5"/>
  <c r="D62" i="5"/>
  <c r="E62" i="5"/>
  <c r="F62" i="5"/>
  <c r="C63" i="5"/>
  <c r="D63" i="5"/>
  <c r="E63" i="5"/>
  <c r="F63" i="5"/>
  <c r="C64" i="5"/>
  <c r="D64" i="5"/>
  <c r="E64" i="5"/>
  <c r="F64" i="5"/>
  <c r="C65" i="5"/>
  <c r="D65" i="5"/>
  <c r="E65" i="5"/>
  <c r="F65" i="5"/>
  <c r="C66" i="5"/>
  <c r="D66" i="5"/>
  <c r="E66" i="5"/>
  <c r="F66" i="5"/>
  <c r="C67" i="5"/>
  <c r="D67" i="5"/>
  <c r="E67" i="5"/>
  <c r="F67" i="5"/>
  <c r="D50" i="5"/>
  <c r="E50" i="5"/>
  <c r="F50" i="5"/>
  <c r="C50" i="5"/>
  <c r="C51" i="6"/>
  <c r="D51" i="6"/>
  <c r="E51" i="6"/>
  <c r="F51" i="6"/>
  <c r="C52" i="6"/>
  <c r="D52" i="6"/>
  <c r="E52" i="6"/>
  <c r="F52" i="6"/>
  <c r="C53" i="6"/>
  <c r="D53" i="6"/>
  <c r="E53" i="6"/>
  <c r="F53" i="6"/>
  <c r="C54" i="6"/>
  <c r="D54" i="6"/>
  <c r="E54" i="6"/>
  <c r="F54" i="6"/>
  <c r="C55" i="6"/>
  <c r="D55" i="6"/>
  <c r="E55" i="6"/>
  <c r="F55" i="6"/>
  <c r="C56" i="6"/>
  <c r="D56" i="6"/>
  <c r="E56" i="6"/>
  <c r="F56" i="6"/>
  <c r="C57" i="6"/>
  <c r="D57" i="6"/>
  <c r="E57" i="6"/>
  <c r="F57" i="6"/>
  <c r="C58" i="6"/>
  <c r="D58" i="6"/>
  <c r="E58" i="6"/>
  <c r="F58" i="6"/>
  <c r="C59" i="6"/>
  <c r="D59" i="6"/>
  <c r="E59" i="6"/>
  <c r="F59" i="6"/>
  <c r="C60" i="6"/>
  <c r="D60" i="6"/>
  <c r="E60" i="6"/>
  <c r="F60" i="6"/>
  <c r="C61" i="6"/>
  <c r="D61" i="6"/>
  <c r="E61" i="6"/>
  <c r="F61" i="6"/>
  <c r="C62" i="6"/>
  <c r="D62" i="6"/>
  <c r="E62" i="6"/>
  <c r="F62" i="6"/>
  <c r="C63" i="6"/>
  <c r="D63" i="6"/>
  <c r="E63" i="6"/>
  <c r="F63" i="6"/>
  <c r="C64" i="6"/>
  <c r="D64" i="6"/>
  <c r="E64" i="6"/>
  <c r="F64" i="6"/>
  <c r="C65" i="6"/>
  <c r="D65" i="6"/>
  <c r="E65" i="6"/>
  <c r="F65" i="6"/>
  <c r="C66" i="6"/>
  <c r="D66" i="6"/>
  <c r="E66" i="6"/>
  <c r="F66" i="6"/>
  <c r="D50" i="6"/>
  <c r="E50" i="6"/>
  <c r="F50" i="6"/>
  <c r="C50" i="6"/>
  <c r="D22" i="6"/>
  <c r="D67" i="6" s="1"/>
  <c r="E22" i="6"/>
  <c r="E67" i="6" s="1"/>
  <c r="F22" i="6"/>
  <c r="F67" i="6" s="1"/>
  <c r="C22" i="6"/>
  <c r="C67" i="6" s="1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50" i="7"/>
  <c r="C51" i="7"/>
  <c r="D51" i="7"/>
  <c r="E51" i="7"/>
  <c r="F51" i="7"/>
  <c r="C52" i="7"/>
  <c r="D52" i="7"/>
  <c r="E52" i="7"/>
  <c r="F52" i="7"/>
  <c r="C53" i="7"/>
  <c r="D53" i="7"/>
  <c r="E53" i="7"/>
  <c r="F53" i="7"/>
  <c r="C54" i="7"/>
  <c r="D54" i="7"/>
  <c r="E54" i="7"/>
  <c r="F54" i="7"/>
  <c r="C55" i="7"/>
  <c r="D55" i="7"/>
  <c r="E55" i="7"/>
  <c r="F55" i="7"/>
  <c r="C56" i="7"/>
  <c r="D56" i="7"/>
  <c r="E56" i="7"/>
  <c r="F56" i="7"/>
  <c r="C57" i="7"/>
  <c r="D57" i="7"/>
  <c r="E57" i="7"/>
  <c r="F57" i="7"/>
  <c r="C58" i="7"/>
  <c r="D58" i="7"/>
  <c r="E58" i="7"/>
  <c r="F58" i="7"/>
  <c r="C59" i="7"/>
  <c r="D59" i="7"/>
  <c r="E59" i="7"/>
  <c r="F59" i="7"/>
  <c r="C60" i="7"/>
  <c r="D60" i="7"/>
  <c r="E60" i="7"/>
  <c r="F60" i="7"/>
  <c r="C61" i="7"/>
  <c r="D61" i="7"/>
  <c r="E61" i="7"/>
  <c r="F61" i="7"/>
  <c r="C62" i="7"/>
  <c r="D62" i="7"/>
  <c r="E62" i="7"/>
  <c r="F62" i="7"/>
  <c r="C63" i="7"/>
  <c r="D63" i="7"/>
  <c r="E63" i="7"/>
  <c r="F63" i="7"/>
  <c r="C64" i="7"/>
  <c r="D64" i="7"/>
  <c r="E64" i="7"/>
  <c r="F64" i="7"/>
  <c r="C65" i="7"/>
  <c r="D65" i="7"/>
  <c r="E65" i="7"/>
  <c r="F65" i="7"/>
  <c r="C66" i="7"/>
  <c r="D66" i="7"/>
  <c r="E66" i="7"/>
  <c r="F66" i="7"/>
  <c r="D50" i="7"/>
  <c r="E50" i="7"/>
  <c r="F50" i="7"/>
  <c r="C50" i="7"/>
  <c r="G5" i="24" l="1"/>
  <c r="G50" i="24" s="1"/>
  <c r="G6" i="24"/>
  <c r="G51" i="24" s="1"/>
  <c r="G7" i="24"/>
  <c r="G52" i="24" s="1"/>
  <c r="G8" i="24"/>
  <c r="G53" i="24" s="1"/>
  <c r="G9" i="24"/>
  <c r="G54" i="24" s="1"/>
  <c r="G10" i="24"/>
  <c r="G55" i="24" s="1"/>
  <c r="G11" i="24"/>
  <c r="G56" i="24" s="1"/>
  <c r="G12" i="24"/>
  <c r="G57" i="24" s="1"/>
  <c r="G13" i="24"/>
  <c r="G58" i="24" s="1"/>
  <c r="G14" i="24"/>
  <c r="G59" i="24" s="1"/>
  <c r="G15" i="24"/>
  <c r="G60" i="24" s="1"/>
  <c r="G16" i="24"/>
  <c r="G61" i="24" s="1"/>
  <c r="G17" i="24"/>
  <c r="G62" i="24" s="1"/>
  <c r="G18" i="24"/>
  <c r="G63" i="24" s="1"/>
  <c r="G19" i="24"/>
  <c r="G64" i="24" s="1"/>
  <c r="G20" i="24"/>
  <c r="G65" i="24" s="1"/>
  <c r="G21" i="24"/>
  <c r="G66" i="24" s="1"/>
  <c r="D50" i="24"/>
  <c r="D51" i="24"/>
  <c r="D52" i="24"/>
  <c r="D53" i="24"/>
  <c r="D54" i="24"/>
  <c r="D55" i="24"/>
  <c r="D56" i="24"/>
  <c r="D57" i="24"/>
  <c r="D58" i="24"/>
  <c r="D59" i="24"/>
  <c r="D60" i="24"/>
  <c r="D61" i="24"/>
  <c r="D62" i="24"/>
  <c r="D63" i="24"/>
  <c r="D64" i="24"/>
  <c r="D65" i="24"/>
  <c r="D66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50" i="24"/>
  <c r="J130" i="21"/>
  <c r="I130" i="21"/>
  <c r="H130" i="21"/>
  <c r="G130" i="21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26" i="20"/>
  <c r="C27" i="19"/>
  <c r="C28" i="19"/>
  <c r="C29" i="19"/>
  <c r="C30" i="19"/>
  <c r="C31" i="19"/>
  <c r="C32" i="19"/>
  <c r="C33" i="19"/>
  <c r="C34" i="19"/>
  <c r="C35" i="19"/>
  <c r="C36" i="19"/>
  <c r="C37" i="19"/>
  <c r="C38" i="19"/>
  <c r="C39" i="19"/>
  <c r="C40" i="19"/>
  <c r="C41" i="19"/>
  <c r="C42" i="19"/>
  <c r="C26" i="19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26" i="18"/>
  <c r="G22" i="18"/>
  <c r="G67" i="18" s="1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26" i="17"/>
  <c r="G22" i="17"/>
  <c r="G67" i="17" s="1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26" i="9"/>
  <c r="G22" i="9"/>
  <c r="G67" i="9" s="1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26" i="4"/>
  <c r="G22" i="4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26" i="5"/>
  <c r="G22" i="5"/>
  <c r="G67" i="5" s="1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6" i="6"/>
  <c r="G22" i="6"/>
  <c r="G67" i="6" s="1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26" i="7"/>
  <c r="G22" i="7"/>
  <c r="G67" i="7" s="1"/>
  <c r="E50" i="24" l="1"/>
  <c r="E63" i="24"/>
  <c r="F60" i="24"/>
  <c r="E55" i="24"/>
  <c r="F52" i="24"/>
  <c r="F65" i="24"/>
  <c r="E60" i="24"/>
  <c r="E52" i="24"/>
  <c r="F63" i="24"/>
  <c r="E65" i="24"/>
  <c r="F62" i="24"/>
  <c r="E57" i="24"/>
  <c r="F54" i="24"/>
  <c r="E66" i="24"/>
  <c r="E62" i="24"/>
  <c r="F59" i="24"/>
  <c r="E54" i="24"/>
  <c r="F51" i="24"/>
  <c r="F57" i="24"/>
  <c r="F64" i="24"/>
  <c r="E59" i="24"/>
  <c r="F56" i="24"/>
  <c r="E51" i="24"/>
  <c r="E58" i="24"/>
  <c r="E64" i="24"/>
  <c r="F61" i="24"/>
  <c r="E56" i="24"/>
  <c r="F53" i="24"/>
  <c r="F55" i="24"/>
  <c r="F66" i="24"/>
  <c r="E61" i="24"/>
  <c r="F58" i="24"/>
  <c r="E53" i="24"/>
  <c r="F50" i="24"/>
  <c r="C42" i="24"/>
  <c r="C28" i="24"/>
  <c r="C26" i="24"/>
  <c r="C36" i="24"/>
  <c r="G22" i="24"/>
  <c r="G67" i="24" s="1"/>
  <c r="C29" i="24"/>
  <c r="C30" i="24"/>
  <c r="C37" i="24"/>
  <c r="H17" i="22"/>
  <c r="C34" i="24"/>
  <c r="C41" i="24"/>
  <c r="C33" i="24"/>
  <c r="C31" i="24"/>
  <c r="C40" i="24"/>
  <c r="C32" i="24"/>
  <c r="C39" i="24"/>
  <c r="C38" i="24"/>
  <c r="C35" i="24"/>
  <c r="C27" i="24"/>
  <c r="F22" i="7"/>
  <c r="F67" i="7" s="1"/>
  <c r="E22" i="7" l="1"/>
  <c r="E67" i="7" s="1"/>
  <c r="F67" i="24" l="1"/>
  <c r="D22" i="7"/>
  <c r="D67" i="7" s="1"/>
  <c r="E67" i="24" l="1"/>
  <c r="C43" i="18"/>
  <c r="C43" i="17"/>
  <c r="C22" i="7"/>
  <c r="C67" i="7" s="1"/>
  <c r="C43" i="4" l="1"/>
  <c r="D67" i="24"/>
  <c r="C43" i="7"/>
  <c r="C43" i="9"/>
  <c r="C43" i="20"/>
  <c r="C43" i="6"/>
  <c r="C43" i="19"/>
  <c r="C43" i="5"/>
  <c r="D33" i="22"/>
  <c r="C43" i="24" l="1"/>
  <c r="C67" i="24"/>
  <c r="J129" i="21"/>
  <c r="H129" i="21"/>
  <c r="G129" i="21"/>
  <c r="J62" i="21"/>
  <c r="K62" i="21"/>
  <c r="H62" i="21"/>
  <c r="L62" i="21"/>
  <c r="I129" i="21"/>
  <c r="I62" i="21"/>
  <c r="J128" i="21" l="1"/>
  <c r="I128" i="21"/>
  <c r="H128" i="21"/>
  <c r="G128" i="21"/>
  <c r="H61" i="21"/>
  <c r="I61" i="21"/>
  <c r="J61" i="21"/>
  <c r="K61" i="21" l="1"/>
  <c r="L61" i="21"/>
  <c r="J127" i="21" l="1"/>
  <c r="I127" i="21"/>
  <c r="H123" i="21"/>
  <c r="G123" i="21"/>
  <c r="H60" i="21"/>
  <c r="J60" i="21"/>
  <c r="K60" i="21"/>
  <c r="L60" i="21"/>
  <c r="I123" i="21" l="1"/>
  <c r="H127" i="21"/>
  <c r="G127" i="21"/>
  <c r="J123" i="21"/>
  <c r="I56" i="21"/>
  <c r="I60" i="21"/>
  <c r="J59" i="21" l="1"/>
  <c r="K59" i="21"/>
  <c r="L59" i="21"/>
  <c r="H59" i="21"/>
  <c r="J122" i="21" l="1"/>
  <c r="J126" i="21"/>
  <c r="H122" i="21"/>
  <c r="H126" i="21"/>
  <c r="I122" i="21"/>
  <c r="I126" i="21"/>
  <c r="I55" i="21"/>
  <c r="I59" i="21"/>
  <c r="G122" i="21"/>
  <c r="G126" i="21"/>
  <c r="H58" i="21"/>
  <c r="J58" i="21"/>
  <c r="K58" i="21"/>
  <c r="I54" i="21" l="1"/>
  <c r="I58" i="21"/>
  <c r="G121" i="21"/>
  <c r="G125" i="21"/>
  <c r="I121" i="21"/>
  <c r="I125" i="21"/>
  <c r="J121" i="21"/>
  <c r="J125" i="21"/>
  <c r="H121" i="21"/>
  <c r="H125" i="21"/>
  <c r="L58" i="21" l="1"/>
  <c r="L12" i="21" l="1"/>
  <c r="L13" i="21"/>
  <c r="L14" i="21"/>
  <c r="L15" i="21"/>
  <c r="L16" i="21"/>
  <c r="L17" i="21"/>
  <c r="L18" i="21"/>
  <c r="L19" i="21"/>
  <c r="L20" i="21"/>
  <c r="L21" i="21"/>
  <c r="L22" i="21"/>
  <c r="L23" i="21"/>
  <c r="L24" i="21"/>
  <c r="L25" i="21"/>
  <c r="L26" i="21"/>
  <c r="L27" i="21"/>
  <c r="L28" i="21"/>
  <c r="L29" i="21"/>
  <c r="L30" i="21"/>
  <c r="L31" i="21"/>
  <c r="L32" i="21"/>
  <c r="L33" i="21"/>
  <c r="L34" i="21"/>
  <c r="L35" i="21"/>
  <c r="L36" i="21"/>
  <c r="L37" i="21"/>
  <c r="L38" i="21"/>
  <c r="L39" i="21"/>
  <c r="L40" i="21"/>
  <c r="L41" i="21"/>
  <c r="L42" i="21"/>
  <c r="L43" i="21"/>
  <c r="L44" i="21"/>
  <c r="L45" i="21"/>
  <c r="L46" i="21"/>
  <c r="L11" i="21"/>
  <c r="K12" i="21"/>
  <c r="K13" i="21"/>
  <c r="K14" i="21"/>
  <c r="K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39" i="21"/>
  <c r="K40" i="21"/>
  <c r="K41" i="21"/>
  <c r="K42" i="21"/>
  <c r="K43" i="21"/>
  <c r="K44" i="21"/>
  <c r="K45" i="21"/>
  <c r="K46" i="21"/>
  <c r="K47" i="21"/>
  <c r="K11" i="21"/>
  <c r="J12" i="21"/>
  <c r="J13" i="21"/>
  <c r="J14" i="21"/>
  <c r="J15" i="21"/>
  <c r="J16" i="21"/>
  <c r="J17" i="21"/>
  <c r="J18" i="21"/>
  <c r="J19" i="21"/>
  <c r="J20" i="21"/>
  <c r="J21" i="21"/>
  <c r="J22" i="21"/>
  <c r="J23" i="21"/>
  <c r="J24" i="21"/>
  <c r="J25" i="21"/>
  <c r="J26" i="21"/>
  <c r="J27" i="21"/>
  <c r="J28" i="21"/>
  <c r="J29" i="21"/>
  <c r="J30" i="21"/>
  <c r="J31" i="21"/>
  <c r="J32" i="21"/>
  <c r="J33" i="21"/>
  <c r="J34" i="21"/>
  <c r="J35" i="21"/>
  <c r="J36" i="21"/>
  <c r="J37" i="21"/>
  <c r="J38" i="21"/>
  <c r="J39" i="21"/>
  <c r="J40" i="21"/>
  <c r="J41" i="21"/>
  <c r="J42" i="21"/>
  <c r="J43" i="21"/>
  <c r="J44" i="21"/>
  <c r="J45" i="21"/>
  <c r="J46" i="21"/>
  <c r="J47" i="21"/>
  <c r="J11" i="21"/>
  <c r="H16" i="21"/>
  <c r="H44" i="21"/>
  <c r="H46" i="21"/>
  <c r="H41" i="21"/>
  <c r="H36" i="21"/>
  <c r="H38" i="21"/>
  <c r="H33" i="21"/>
  <c r="H28" i="21"/>
  <c r="H30" i="21"/>
  <c r="H25" i="21"/>
  <c r="H20" i="21"/>
  <c r="H19" i="21"/>
  <c r="H22" i="21"/>
  <c r="H17" i="21"/>
  <c r="H18" i="21"/>
  <c r="H23" i="21"/>
  <c r="H24" i="21"/>
  <c r="H26" i="21"/>
  <c r="H27" i="21"/>
  <c r="H31" i="21"/>
  <c r="H32" i="21"/>
  <c r="H34" i="21"/>
  <c r="H35" i="21"/>
  <c r="H39" i="21"/>
  <c r="H40" i="21"/>
  <c r="H42" i="21"/>
  <c r="H43" i="21"/>
  <c r="H47" i="21"/>
  <c r="J120" i="21" l="1"/>
  <c r="I124" i="21"/>
  <c r="H120" i="21"/>
  <c r="G120" i="21"/>
  <c r="H57" i="21"/>
  <c r="J57" i="21"/>
  <c r="I57" i="21"/>
  <c r="K57" i="21"/>
  <c r="L57" i="21"/>
  <c r="H45" i="21"/>
  <c r="H37" i="21"/>
  <c r="H29" i="21"/>
  <c r="H21" i="21"/>
  <c r="I21" i="21"/>
  <c r="I13" i="21"/>
  <c r="I36" i="21"/>
  <c r="I14" i="21"/>
  <c r="I50" i="21"/>
  <c r="I42" i="21"/>
  <c r="I34" i="21"/>
  <c r="I33" i="21"/>
  <c r="I48" i="21"/>
  <c r="I24" i="21"/>
  <c r="I16" i="21"/>
  <c r="I47" i="21"/>
  <c r="I39" i="21"/>
  <c r="I31" i="21"/>
  <c r="I23" i="21"/>
  <c r="I15" i="21"/>
  <c r="G124" i="21" l="1"/>
  <c r="J124" i="21"/>
  <c r="I120" i="21"/>
  <c r="H124" i="21"/>
  <c r="I38" i="21"/>
  <c r="I27" i="21"/>
  <c r="I44" i="21"/>
  <c r="I41" i="21"/>
  <c r="I12" i="21"/>
  <c r="I32" i="21"/>
  <c r="I29" i="21"/>
  <c r="I45" i="21"/>
  <c r="I18" i="21"/>
  <c r="I35" i="21"/>
  <c r="I22" i="21"/>
  <c r="I17" i="21"/>
  <c r="I26" i="21"/>
  <c r="I43" i="21"/>
  <c r="I52" i="21"/>
  <c r="I46" i="21"/>
  <c r="I25" i="21"/>
  <c r="I51" i="21"/>
  <c r="I30" i="21"/>
  <c r="I53" i="21"/>
  <c r="I49" i="21"/>
  <c r="I11" i="21"/>
  <c r="I20" i="21"/>
  <c r="I40" i="21"/>
  <c r="I19" i="21"/>
  <c r="I28" i="21"/>
  <c r="I37" i="21"/>
  <c r="H56" i="21" l="1"/>
  <c r="J56" i="21"/>
  <c r="K56" i="21"/>
  <c r="L56" i="21"/>
  <c r="L55" i="21" l="1"/>
  <c r="J51" i="21" l="1"/>
  <c r="J55" i="21"/>
  <c r="K51" i="21"/>
  <c r="K55" i="21"/>
  <c r="H51" i="21"/>
  <c r="H55" i="21"/>
  <c r="H54" i="21"/>
  <c r="H50" i="21" l="1"/>
  <c r="K50" i="21"/>
  <c r="K54" i="21"/>
  <c r="J50" i="21"/>
  <c r="J54" i="21"/>
  <c r="L50" i="21" l="1"/>
  <c r="L54" i="21"/>
  <c r="L49" i="21" l="1"/>
  <c r="L53" i="21" l="1"/>
  <c r="H48" i="21"/>
  <c r="H52" i="21"/>
  <c r="H49" i="21"/>
  <c r="H53" i="21"/>
  <c r="K49" i="21"/>
  <c r="K53" i="21"/>
  <c r="J49" i="21"/>
  <c r="J53" i="21"/>
  <c r="J48" i="21" l="1"/>
  <c r="J52" i="21"/>
  <c r="K48" i="21" l="1"/>
  <c r="K52" i="21"/>
  <c r="L48" i="21"/>
  <c r="L52" i="21"/>
  <c r="L47" i="21" l="1"/>
  <c r="L51" i="21"/>
  <c r="H12" i="21" l="1"/>
  <c r="H13" i="21"/>
  <c r="H14" i="21"/>
  <c r="H15" i="21" l="1"/>
  <c r="H11" i="21"/>
</calcChain>
</file>

<file path=xl/sharedStrings.xml><?xml version="1.0" encoding="utf-8"?>
<sst xmlns="http://schemas.openxmlformats.org/spreadsheetml/2006/main" count="1456" uniqueCount="603">
  <si>
    <t>07-T1</t>
  </si>
  <si>
    <t>07-T2</t>
  </si>
  <si>
    <t>07-T3</t>
  </si>
  <si>
    <t>07-T4</t>
  </si>
  <si>
    <t>08-T1</t>
  </si>
  <si>
    <t>08-T2</t>
  </si>
  <si>
    <t>08-T3</t>
  </si>
  <si>
    <t>08-T4</t>
  </si>
  <si>
    <t>09-T1</t>
  </si>
  <si>
    <t>09-T2</t>
  </si>
  <si>
    <t>09-T3</t>
  </si>
  <si>
    <t>09-T4</t>
  </si>
  <si>
    <t>ANDALUCIA</t>
  </si>
  <si>
    <t>ARAGON</t>
  </si>
  <si>
    <t>CANARIAS</t>
  </si>
  <si>
    <t>CANTABRIA</t>
  </si>
  <si>
    <t>GALICIA</t>
  </si>
  <si>
    <t>LA RIOJA</t>
  </si>
  <si>
    <t>Divorcios no consensuados</t>
  </si>
  <si>
    <t>Separaciones consensuadas</t>
  </si>
  <si>
    <t>Separaciones no consensuadas</t>
  </si>
  <si>
    <t>Divorcios consensuados</t>
  </si>
  <si>
    <t>10-T1</t>
  </si>
  <si>
    <t>CATALUÑA</t>
  </si>
  <si>
    <t>EXTREMADURA</t>
  </si>
  <si>
    <t>TOTAL</t>
  </si>
  <si>
    <t xml:space="preserve">Evolución divorcios no consensuados  </t>
  </si>
  <si>
    <t xml:space="preserve">Evolución divorcios  consensuados  </t>
  </si>
  <si>
    <t>Nulidades</t>
  </si>
  <si>
    <t>Evolución nulidades</t>
  </si>
  <si>
    <t>Nulidades matrimoniales</t>
  </si>
  <si>
    <t>Separación consensuada</t>
  </si>
  <si>
    <t>Separacion no consensuada</t>
  </si>
  <si>
    <t>Resumen</t>
  </si>
  <si>
    <t>Datos por provincias</t>
  </si>
  <si>
    <t>Datos por Partidos Judiciales</t>
  </si>
  <si>
    <t>CASTILLA LA MANCHA</t>
  </si>
  <si>
    <t>PAIS VASCO</t>
  </si>
  <si>
    <t>10-T2</t>
  </si>
  <si>
    <t xml:space="preserve">    Andalucía</t>
  </si>
  <si>
    <t xml:space="preserve">    Aragón</t>
  </si>
  <si>
    <t xml:space="preserve">    Asturias</t>
  </si>
  <si>
    <t xml:space="preserve">    Baleares</t>
  </si>
  <si>
    <t xml:space="preserve">    Canarias</t>
  </si>
  <si>
    <t xml:space="preserve">    Cantabria</t>
  </si>
  <si>
    <t xml:space="preserve">    Castilla y León</t>
  </si>
  <si>
    <t xml:space="preserve">    Castilla-La Mancha</t>
  </si>
  <si>
    <t xml:space="preserve">    Cataluña</t>
  </si>
  <si>
    <t xml:space="preserve">    Valencia</t>
  </si>
  <si>
    <t xml:space="preserve">    Extremadura</t>
  </si>
  <si>
    <t xml:space="preserve">    Galicia</t>
  </si>
  <si>
    <t xml:space="preserve">    Madrid</t>
  </si>
  <si>
    <t>CASTILLA  Y LEON</t>
  </si>
  <si>
    <t>ILLES BALEARS</t>
  </si>
  <si>
    <t>COMUNITAT VALENCIANA</t>
  </si>
  <si>
    <t>10-T3</t>
  </si>
  <si>
    <t>10-T4</t>
  </si>
  <si>
    <t>Evolución separaciones consensuadas</t>
  </si>
  <si>
    <t>Evolución separaciones no consensuadas</t>
  </si>
  <si>
    <t>11-T1</t>
  </si>
  <si>
    <t>11-T2</t>
  </si>
  <si>
    <t>11-T3</t>
  </si>
  <si>
    <t>11-T4</t>
  </si>
  <si>
    <t>12-T1</t>
  </si>
  <si>
    <t>12-T2</t>
  </si>
  <si>
    <t>12-T3</t>
  </si>
  <si>
    <t>12-T4</t>
  </si>
  <si>
    <t>13-T1</t>
  </si>
  <si>
    <t>13-T2</t>
  </si>
  <si>
    <t>13-T3</t>
  </si>
  <si>
    <t>Modificación medidas consensuadas</t>
  </si>
  <si>
    <t>Modificación medidas no consensuadas</t>
  </si>
  <si>
    <t>Guarda custodia hijos no matr. consensuada</t>
  </si>
  <si>
    <t>Guarda custodia hijos no matr. no consensuada</t>
  </si>
  <si>
    <t>13-T4</t>
  </si>
  <si>
    <t xml:space="preserve">    ALMERIA</t>
  </si>
  <si>
    <t xml:space="preserve">    BERJA</t>
  </si>
  <si>
    <t xml:space="preserve">    HUERCAL-OVERA</t>
  </si>
  <si>
    <t xml:space="preserve">    VERA</t>
  </si>
  <si>
    <t xml:space="preserve">    ROQUETAS DE MAR</t>
  </si>
  <si>
    <t xml:space="preserve">    VELEZ RUBIO</t>
  </si>
  <si>
    <t xml:space="preserve">    EL EJIDO</t>
  </si>
  <si>
    <t xml:space="preserve">    PURCHENA</t>
  </si>
  <si>
    <t xml:space="preserve">    CHICLANA DE LA FRONTERA</t>
  </si>
  <si>
    <t xml:space="preserve">    ARCOS DE LA FRONTERA</t>
  </si>
  <si>
    <t xml:space="preserve">    ALGECIRAS</t>
  </si>
  <si>
    <t xml:space="preserve">    CADIZ</t>
  </si>
  <si>
    <t xml:space="preserve">    SAN ROQUE</t>
  </si>
  <si>
    <t xml:space="preserve">    SANLUCAR DE BARRAMEDA</t>
  </si>
  <si>
    <t xml:space="preserve">    JEREZ DE LA FRONTERA</t>
  </si>
  <si>
    <t xml:space="preserve">    LA LINEA DE LA CONCEPCION</t>
  </si>
  <si>
    <t xml:space="preserve">    SAN FERNANDO</t>
  </si>
  <si>
    <t xml:space="preserve">    EL PUERTO DE SANTA MARIA</t>
  </si>
  <si>
    <t xml:space="preserve">    ROTA</t>
  </si>
  <si>
    <t xml:space="preserve">    CEUTA</t>
  </si>
  <si>
    <t xml:space="preserve">    PUERTO REAL</t>
  </si>
  <si>
    <t xml:space="preserve">    BARBATE DE FRANCO</t>
  </si>
  <si>
    <t xml:space="preserve">    UBRIQUE</t>
  </si>
  <si>
    <t xml:space="preserve">    MONTORO</t>
  </si>
  <si>
    <t xml:space="preserve">    AGUILAR</t>
  </si>
  <si>
    <t xml:space="preserve">    POZOBLANCO</t>
  </si>
  <si>
    <t xml:space="preserve">    BAENA</t>
  </si>
  <si>
    <t xml:space="preserve">    POSADAS</t>
  </si>
  <si>
    <t xml:space="preserve">    PEÑARROYA-PUEBLONUEVO</t>
  </si>
  <si>
    <t xml:space="preserve">    LUCENA</t>
  </si>
  <si>
    <t xml:space="preserve">    CORDOBA</t>
  </si>
  <si>
    <t xml:space="preserve">    PRIEGO DE CORDOBA</t>
  </si>
  <si>
    <t xml:space="preserve">    CABRA</t>
  </si>
  <si>
    <t xml:space="preserve">    MONTILLA</t>
  </si>
  <si>
    <t xml:space="preserve">    PUENTE-GENIL</t>
  </si>
  <si>
    <t xml:space="preserve">    LOJA</t>
  </si>
  <si>
    <t xml:space="preserve">    GUADIX</t>
  </si>
  <si>
    <t xml:space="preserve">    GRANADA</t>
  </si>
  <si>
    <t xml:space="preserve">    MOTRIL</t>
  </si>
  <si>
    <t xml:space="preserve">    ORGIVA</t>
  </si>
  <si>
    <t xml:space="preserve">    BAZA</t>
  </si>
  <si>
    <t xml:space="preserve">    SANTA FE</t>
  </si>
  <si>
    <t xml:space="preserve">    HUESCAR</t>
  </si>
  <si>
    <t xml:space="preserve">    ALMUÑECAR</t>
  </si>
  <si>
    <t xml:space="preserve">    ARACENA</t>
  </si>
  <si>
    <t xml:space="preserve">    HUELVA</t>
  </si>
  <si>
    <t xml:space="preserve">    LA PALMA DEL CONDADO</t>
  </si>
  <si>
    <t xml:space="preserve">    VALVERDE DEL CAMINO</t>
  </si>
  <si>
    <t xml:space="preserve">    AYAMONTE</t>
  </si>
  <si>
    <t xml:space="preserve">    MOGUER</t>
  </si>
  <si>
    <t xml:space="preserve">    JAEN</t>
  </si>
  <si>
    <t xml:space="preserve">    ALCALA LA REAL</t>
  </si>
  <si>
    <t xml:space="preserve">    LA CAROLINA</t>
  </si>
  <si>
    <t xml:space="preserve">    ANDUJAR</t>
  </si>
  <si>
    <t xml:space="preserve">    BAEZA</t>
  </si>
  <si>
    <t xml:space="preserve">    LINARES</t>
  </si>
  <si>
    <t xml:space="preserve">    VILLACARRILLO</t>
  </si>
  <si>
    <t xml:space="preserve">    CAZORLA</t>
  </si>
  <si>
    <t xml:space="preserve">    MARTOS</t>
  </si>
  <si>
    <t xml:space="preserve">    UBEDA</t>
  </si>
  <si>
    <t xml:space="preserve">    ANTEQUERA</t>
  </si>
  <si>
    <t xml:space="preserve">    VELEZ MALAGA</t>
  </si>
  <si>
    <t xml:space="preserve">    MALAGA</t>
  </si>
  <si>
    <t xml:space="preserve">    RONDA</t>
  </si>
  <si>
    <t xml:space="preserve">    FUENGIROLA</t>
  </si>
  <si>
    <t xml:space="preserve">    MARBELLA</t>
  </si>
  <si>
    <t xml:space="preserve">    ESTEPONA</t>
  </si>
  <si>
    <t xml:space="preserve">    MELILLA</t>
  </si>
  <si>
    <t xml:space="preserve">    TORROX</t>
  </si>
  <si>
    <t xml:space="preserve">    COIN</t>
  </si>
  <si>
    <t xml:space="preserve">    ARCHIDONA</t>
  </si>
  <si>
    <t xml:space="preserve">    TORREMOLINOS</t>
  </si>
  <si>
    <t xml:space="preserve">    OSUNA</t>
  </si>
  <si>
    <t xml:space="preserve">    CAZALLA DE LA SIERRA</t>
  </si>
  <si>
    <t xml:space="preserve">    SANLUCAR LA MAYOR</t>
  </si>
  <si>
    <t xml:space="preserve">    CARMONA</t>
  </si>
  <si>
    <t xml:space="preserve">    LORA DEL RIO</t>
  </si>
  <si>
    <t xml:space="preserve">    SEVILLA</t>
  </si>
  <si>
    <t xml:space="preserve">    MORON DE LA FRONTERA</t>
  </si>
  <si>
    <t xml:space="preserve">    LEBRIJA</t>
  </si>
  <si>
    <t xml:space="preserve">    UTRERA</t>
  </si>
  <si>
    <t xml:space="preserve">    ECIJA</t>
  </si>
  <si>
    <t xml:space="preserve">    ALCALA DE GUADAIRA</t>
  </si>
  <si>
    <t xml:space="preserve">    DOS HERMANAS</t>
  </si>
  <si>
    <t xml:space="preserve">    MARCHENA</t>
  </si>
  <si>
    <t xml:space="preserve">    CORIA DEL RIO</t>
  </si>
  <si>
    <t xml:space="preserve">    ESTEPA</t>
  </si>
  <si>
    <t xml:space="preserve">    BARBASTRO</t>
  </si>
  <si>
    <t xml:space="preserve">    BOLTAÑA</t>
  </si>
  <si>
    <t xml:space="preserve">    FRAGA</t>
  </si>
  <si>
    <t xml:space="preserve">    HUESCA</t>
  </si>
  <si>
    <t xml:space="preserve">    JACA</t>
  </si>
  <si>
    <t xml:space="preserve">    MONZÓN</t>
  </si>
  <si>
    <t xml:space="preserve">    ALCAÑIZ</t>
  </si>
  <si>
    <t xml:space="preserve">    CALAMOCHA</t>
  </si>
  <si>
    <t xml:space="preserve">    TERUEL</t>
  </si>
  <si>
    <t xml:space="preserve">    CALATAYUD</t>
  </si>
  <si>
    <t xml:space="preserve">    TARAZONA</t>
  </si>
  <si>
    <t xml:space="preserve">    ZARAGOZA</t>
  </si>
  <si>
    <t xml:space="preserve">    CASPE</t>
  </si>
  <si>
    <t xml:space="preserve">    EJEA DE LOS CABALLEROS</t>
  </si>
  <si>
    <t xml:space="preserve">    DAROCA</t>
  </si>
  <si>
    <t xml:space="preserve">    LA ALMUNIA DE DOÑA GODINA</t>
  </si>
  <si>
    <t xml:space="preserve">    CANGAS DE NARCEA</t>
  </si>
  <si>
    <t xml:space="preserve">    LENA</t>
  </si>
  <si>
    <t xml:space="preserve">    CANGAS DE ONIS</t>
  </si>
  <si>
    <t xml:space="preserve">    AVILES</t>
  </si>
  <si>
    <t xml:space="preserve">    GRADO</t>
  </si>
  <si>
    <t xml:space="preserve">    SIERO</t>
  </si>
  <si>
    <t xml:space="preserve">    CASTROPOL</t>
  </si>
  <si>
    <t xml:space="preserve">    GIJON</t>
  </si>
  <si>
    <t xml:space="preserve">    LAVIANA</t>
  </si>
  <si>
    <t xml:space="preserve">    OVIEDO</t>
  </si>
  <si>
    <t xml:space="preserve">    LLANES</t>
  </si>
  <si>
    <t xml:space="preserve">    MIERES</t>
  </si>
  <si>
    <t xml:space="preserve">    LANGREO</t>
  </si>
  <si>
    <t xml:space="preserve">    TINEO</t>
  </si>
  <si>
    <t xml:space="preserve">    LUARCA (VALDES)</t>
  </si>
  <si>
    <t xml:space="preserve">    PRAVIA</t>
  </si>
  <si>
    <t xml:space="preserve">    VILLAVICIOSA</t>
  </si>
  <si>
    <t xml:space="preserve">    PILOÑA-INFIESTO</t>
  </si>
  <si>
    <t xml:space="preserve">    MAO</t>
  </si>
  <si>
    <t xml:space="preserve">    INCA</t>
  </si>
  <si>
    <t xml:space="preserve">    PALMA DE MALLORCA</t>
  </si>
  <si>
    <t xml:space="preserve">    MANACOR</t>
  </si>
  <si>
    <t xml:space="preserve">    EIVISSA</t>
  </si>
  <si>
    <t xml:space="preserve">    CIUTADELLA DE MENORCA</t>
  </si>
  <si>
    <t xml:space="preserve">    ARRECIFE</t>
  </si>
  <si>
    <t xml:space="preserve">    LAS PALMAS DE GRAN CANARIA</t>
  </si>
  <si>
    <t xml:space="preserve">    PUERTO DEL ROSARIO</t>
  </si>
  <si>
    <t xml:space="preserve">    SANTA MARIA DE GUIA DE GRAN CANARIA</t>
  </si>
  <si>
    <t xml:space="preserve">    TELDE</t>
  </si>
  <si>
    <t xml:space="preserve">    SAN BARTOLOME DE TIRAJANA</t>
  </si>
  <si>
    <t xml:space="preserve">    ARUCAS</t>
  </si>
  <si>
    <t xml:space="preserve">    GRANADILLA DE ABONA</t>
  </si>
  <si>
    <t xml:space="preserve">    SAN SEBASTIAN DE LA GOMERA</t>
  </si>
  <si>
    <t xml:space="preserve">    SANTA CRUZ DE TENERIFE</t>
  </si>
  <si>
    <t xml:space="preserve">    SANTA CRUZ DE LA PALMA</t>
  </si>
  <si>
    <t xml:space="preserve">    ICOD DE LOS VINOS</t>
  </si>
  <si>
    <t xml:space="preserve">    VALVERDE</t>
  </si>
  <si>
    <t xml:space="preserve">    LA LAGUNA</t>
  </si>
  <si>
    <t xml:space="preserve">    LA OROTAVA</t>
  </si>
  <si>
    <t xml:space="preserve">    LOS LLANOS DE ARIDANE</t>
  </si>
  <si>
    <t xml:space="preserve">    PUERTO DE LA CRUZ</t>
  </si>
  <si>
    <t xml:space="preserve">    GÜIMAR</t>
  </si>
  <si>
    <t xml:space="preserve">    ARONA</t>
  </si>
  <si>
    <t xml:space="preserve">    TORRELAVEGA</t>
  </si>
  <si>
    <t xml:space="preserve">    LAREDO</t>
  </si>
  <si>
    <t xml:space="preserve">    SANTANDER</t>
  </si>
  <si>
    <t xml:space="preserve">    SAN VICENTE DE LA BARQUERA</t>
  </si>
  <si>
    <t xml:space="preserve">    REINOSA</t>
  </si>
  <si>
    <t xml:space="preserve">    SANTOÑA</t>
  </si>
  <si>
    <t xml:space="preserve">    MEDIO CUDEYO</t>
  </si>
  <si>
    <t xml:space="preserve">    CASTRO URDIALES</t>
  </si>
  <si>
    <t xml:space="preserve">    AREVALO</t>
  </si>
  <si>
    <t xml:space="preserve">    ARENAS DE SAN PEDRO</t>
  </si>
  <si>
    <t xml:space="preserve">    AVILA</t>
  </si>
  <si>
    <t xml:space="preserve">    PIEDRAHITA</t>
  </si>
  <si>
    <t xml:space="preserve">    BURGOS</t>
  </si>
  <si>
    <t xml:space="preserve">    ARANDA DE DUERO</t>
  </si>
  <si>
    <t xml:space="preserve">    VILLARCAYO</t>
  </si>
  <si>
    <t xml:space="preserve">    MIRANDA DE EBRO</t>
  </si>
  <si>
    <t xml:space="preserve">    LERMA</t>
  </si>
  <si>
    <t xml:space="preserve">    BRIVIESCA</t>
  </si>
  <si>
    <t xml:space="preserve">    SALAS DE LOS INFANTES</t>
  </si>
  <si>
    <t xml:space="preserve">    SAHAGUN</t>
  </si>
  <si>
    <t xml:space="preserve">    LEON</t>
  </si>
  <si>
    <t xml:space="preserve">    LA BAÑEZA</t>
  </si>
  <si>
    <t xml:space="preserve">    PONFERRADA</t>
  </si>
  <si>
    <t xml:space="preserve">    ASTORGA</t>
  </si>
  <si>
    <t xml:space="preserve">    CISTIERNA</t>
  </si>
  <si>
    <t xml:space="preserve">    VILLABLINO</t>
  </si>
  <si>
    <t xml:space="preserve">    PALENCIA</t>
  </si>
  <si>
    <t xml:space="preserve">    CARRION DE LOS CONDES</t>
  </si>
  <si>
    <t xml:space="preserve">    CERVERA DE PISUERGA</t>
  </si>
  <si>
    <t xml:space="preserve">    SALAMANCA</t>
  </si>
  <si>
    <t xml:space="preserve">    CIUDAD RODRIGO</t>
  </si>
  <si>
    <t xml:space="preserve">    VITIGUDINO</t>
  </si>
  <si>
    <t xml:space="preserve">    BEJAR</t>
  </si>
  <si>
    <t xml:space="preserve">    PEÑARANDA DE BRACAMONTE</t>
  </si>
  <si>
    <t xml:space="preserve">    SEGOVIA</t>
  </si>
  <si>
    <t xml:space="preserve">    CUELLAR</t>
  </si>
  <si>
    <t xml:space="preserve">    SEPULVEDA</t>
  </si>
  <si>
    <t xml:space="preserve">    SANTA MARIA LA REAL DE NIEVA</t>
  </si>
  <si>
    <t xml:space="preserve">    ALMAZAN</t>
  </si>
  <si>
    <t xml:space="preserve">    BURGO DE OSMA</t>
  </si>
  <si>
    <t xml:space="preserve">    SORIA</t>
  </si>
  <si>
    <t xml:space="preserve">    VALLADOLID</t>
  </si>
  <si>
    <t xml:space="preserve">    MEDINA DEL CAMPO</t>
  </si>
  <si>
    <t xml:space="preserve">    MEDINA DE RIOSECO</t>
  </si>
  <si>
    <t xml:space="preserve">    TORO</t>
  </si>
  <si>
    <t xml:space="preserve">    ZAMORA</t>
  </si>
  <si>
    <t xml:space="preserve">    BENAVENTE</t>
  </si>
  <si>
    <t xml:space="preserve">    PUEBLA DE SANABRIA</t>
  </si>
  <si>
    <t xml:space="preserve">    VILLALPANDO</t>
  </si>
  <si>
    <t xml:space="preserve">    ALBACETE</t>
  </si>
  <si>
    <t xml:space="preserve">    ALCARAZ</t>
  </si>
  <si>
    <t xml:space="preserve">    ALMANSA</t>
  </si>
  <si>
    <t xml:space="preserve">    HELLIN</t>
  </si>
  <si>
    <t xml:space="preserve">    LA RODA</t>
  </si>
  <si>
    <t xml:space="preserve">    VILLAROBLEDO</t>
  </si>
  <si>
    <t xml:space="preserve">    CASAS IBAÑEZ</t>
  </si>
  <si>
    <t xml:space="preserve">    ALCAZAR DE SAN JUAN</t>
  </si>
  <si>
    <t xml:space="preserve">    CIUDAD REAL</t>
  </si>
  <si>
    <t xml:space="preserve">    DAIMIEL</t>
  </si>
  <si>
    <t xml:space="preserve">    MANZANARES</t>
  </si>
  <si>
    <t xml:space="preserve">    VALDEPEÑAS</t>
  </si>
  <si>
    <t xml:space="preserve">    VILLANUEVA DE LOS INFANTES</t>
  </si>
  <si>
    <t xml:space="preserve">    PUERTOLLANO</t>
  </si>
  <si>
    <t xml:space="preserve">    TOMELLOSO</t>
  </si>
  <si>
    <t xml:space="preserve">    ALMAGRO</t>
  </si>
  <si>
    <t xml:space="preserve">    ALMADEN</t>
  </si>
  <si>
    <t xml:space="preserve">    CUENCA</t>
  </si>
  <si>
    <t xml:space="preserve">    TARANCON</t>
  </si>
  <si>
    <t xml:space="preserve">    MOTILLA DEL PALANCAR</t>
  </si>
  <si>
    <t xml:space="preserve">    SAN CLEMENTE</t>
  </si>
  <si>
    <t xml:space="preserve">    GUADALAJARA</t>
  </si>
  <si>
    <t xml:space="preserve">    MOLINA DE ARAGON</t>
  </si>
  <si>
    <t xml:space="preserve">    SIGÜENZA</t>
  </si>
  <si>
    <t xml:space="preserve">    OCAÑA</t>
  </si>
  <si>
    <t xml:space="preserve">    ORGAZ</t>
  </si>
  <si>
    <t xml:space="preserve">    ILLESCAS</t>
  </si>
  <si>
    <t xml:space="preserve">    TALAVERA DE LA REINA</t>
  </si>
  <si>
    <t xml:space="preserve">    TOLEDO</t>
  </si>
  <si>
    <t xml:space="preserve">    TORRIJOS</t>
  </si>
  <si>
    <t xml:space="preserve">    QUINTANAR DE LA ORDEN</t>
  </si>
  <si>
    <t xml:space="preserve">    MARTORELL</t>
  </si>
  <si>
    <t xml:space="preserve">    MANRESA</t>
  </si>
  <si>
    <t xml:space="preserve">    GRANOLLERS</t>
  </si>
  <si>
    <t xml:space="preserve">    MATARO</t>
  </si>
  <si>
    <t xml:space="preserve">    VIC</t>
  </si>
  <si>
    <t xml:space="preserve">    ARENYS DE MAR</t>
  </si>
  <si>
    <t xml:space="preserve">    IGUALADA</t>
  </si>
  <si>
    <t xml:space="preserve">    BERGA</t>
  </si>
  <si>
    <t xml:space="preserve">    VILAFRANCA DEL PENEDES</t>
  </si>
  <si>
    <t xml:space="preserve">    BADALONA</t>
  </si>
  <si>
    <t xml:space="preserve">    BARCELONA</t>
  </si>
  <si>
    <t xml:space="preserve">    SANT BOI DE LLOBREGAT</t>
  </si>
  <si>
    <t xml:space="preserve">    SABADELL</t>
  </si>
  <si>
    <t xml:space="preserve">    VILANOVA I LA GELTRU</t>
  </si>
  <si>
    <t xml:space="preserve">    TERRASSA</t>
  </si>
  <si>
    <t xml:space="preserve">    SANT FELIU DE LLOBREGAT</t>
  </si>
  <si>
    <t xml:space="preserve">    L'HOSPITALET DE LLOBREGAT</t>
  </si>
  <si>
    <t xml:space="preserve">    SANTA COLOMA DE GRAMENET</t>
  </si>
  <si>
    <t xml:space="preserve">    CERDANYOLA DEL VALLES</t>
  </si>
  <si>
    <t xml:space="preserve">    CORNELLA DE LLOBREGAT</t>
  </si>
  <si>
    <t xml:space="preserve">    GAVA</t>
  </si>
  <si>
    <t xml:space="preserve">    MOLLET DEL VALLES</t>
  </si>
  <si>
    <t xml:space="preserve">    ESPLUGES DE LLOBREGAT</t>
  </si>
  <si>
    <t xml:space="preserve">    RUBI</t>
  </si>
  <si>
    <t xml:space="preserve">    EL PRAT DE LLOBREGAT</t>
  </si>
  <si>
    <t xml:space="preserve">    FIGUERES</t>
  </si>
  <si>
    <t xml:space="preserve">    GIRONA</t>
  </si>
  <si>
    <t xml:space="preserve">    LA BISBAL D'EMPORDA</t>
  </si>
  <si>
    <t xml:space="preserve">    RIPOLL</t>
  </si>
  <si>
    <t xml:space="preserve">    SANTA COLOMA DE FARNERS</t>
  </si>
  <si>
    <t xml:space="preserve">    OLOT</t>
  </si>
  <si>
    <t xml:space="preserve">    BLANES</t>
  </si>
  <si>
    <t xml:space="preserve">    SANT FELIU DE GUIXOLS</t>
  </si>
  <si>
    <t xml:space="preserve">    PUIGCERDA</t>
  </si>
  <si>
    <t xml:space="preserve">    TREMP</t>
  </si>
  <si>
    <t xml:space="preserve">    BALAGUER</t>
  </si>
  <si>
    <t xml:space="preserve">    CERVERA</t>
  </si>
  <si>
    <t xml:space="preserve">    LLEIDA</t>
  </si>
  <si>
    <t xml:space="preserve">    LA SEU D'URGELL</t>
  </si>
  <si>
    <t xml:space="preserve">    VIELHA E MIJARAN</t>
  </si>
  <si>
    <t xml:space="preserve">    SOLSONA</t>
  </si>
  <si>
    <t xml:space="preserve">    EL VENDRELL</t>
  </si>
  <si>
    <t xml:space="preserve">    REUS</t>
  </si>
  <si>
    <t xml:space="preserve">    AMPOSTA</t>
  </si>
  <si>
    <t xml:space="preserve">    VALLS</t>
  </si>
  <si>
    <t xml:space="preserve">    GANDESA</t>
  </si>
  <si>
    <t xml:space="preserve">    TARRAGONA</t>
  </si>
  <si>
    <t xml:space="preserve">    TORTOSA</t>
  </si>
  <si>
    <t xml:space="preserve">    FALSET</t>
  </si>
  <si>
    <t xml:space="preserve">    DENIA</t>
  </si>
  <si>
    <t xml:space="preserve">    ALCOY</t>
  </si>
  <si>
    <t xml:space="preserve">    ALICANTE</t>
  </si>
  <si>
    <t xml:space="preserve">    ORIHUELA</t>
  </si>
  <si>
    <t xml:space="preserve">    VILLAJOYOSA</t>
  </si>
  <si>
    <t xml:space="preserve">    ELDA</t>
  </si>
  <si>
    <t xml:space="preserve">    VILLENA</t>
  </si>
  <si>
    <t xml:space="preserve">    ELX</t>
  </si>
  <si>
    <t xml:space="preserve">    BENIDORM</t>
  </si>
  <si>
    <t xml:space="preserve">    SAN VICENTE DEL RASPEIG</t>
  </si>
  <si>
    <t xml:space="preserve">    NOVELDA</t>
  </si>
  <si>
    <t xml:space="preserve">    IBI</t>
  </si>
  <si>
    <t xml:space="preserve">    TORREVIEJA</t>
  </si>
  <si>
    <t xml:space="preserve">    CASTELLO DE LA PLANA</t>
  </si>
  <si>
    <t xml:space="preserve">    SEGORBE</t>
  </si>
  <si>
    <t xml:space="preserve">    VINAROS</t>
  </si>
  <si>
    <t xml:space="preserve">    NULES</t>
  </si>
  <si>
    <t xml:space="preserve">    VILLARREAL DE LOS INFANTES/VILA-REAL</t>
  </si>
  <si>
    <t xml:space="preserve">    LLIRIA</t>
  </si>
  <si>
    <t xml:space="preserve">    GANDIA</t>
  </si>
  <si>
    <t xml:space="preserve">    ONTINYENT</t>
  </si>
  <si>
    <t xml:space="preserve">    TORRENTE</t>
  </si>
  <si>
    <t xml:space="preserve">    SUECA</t>
  </si>
  <si>
    <t xml:space="preserve">    VALENCIA</t>
  </si>
  <si>
    <t xml:space="preserve">    SAGUNTO</t>
  </si>
  <si>
    <t xml:space="preserve">    ALZIRA</t>
  </si>
  <si>
    <t xml:space="preserve">    CARLET</t>
  </si>
  <si>
    <t xml:space="preserve">    XATIVA</t>
  </si>
  <si>
    <t xml:space="preserve">    REQUENA</t>
  </si>
  <si>
    <t xml:space="preserve">    CATARROJA</t>
  </si>
  <si>
    <t xml:space="preserve">    MONCADA</t>
  </si>
  <si>
    <t xml:space="preserve">    PATERNA</t>
  </si>
  <si>
    <t xml:space="preserve">    QUART DE POBLET</t>
  </si>
  <si>
    <t xml:space="preserve">    MISLATA</t>
  </si>
  <si>
    <t xml:space="preserve">    MASSAMAGRELL</t>
  </si>
  <si>
    <t xml:space="preserve">    PICASSENT</t>
  </si>
  <si>
    <t xml:space="preserve">    VILLANUEVA DE LA SERENA</t>
  </si>
  <si>
    <t xml:space="preserve">    ALMENDRALEJO</t>
  </si>
  <si>
    <t xml:space="preserve">    LLERENA</t>
  </si>
  <si>
    <t xml:space="preserve">    MERIDA</t>
  </si>
  <si>
    <t xml:space="preserve">    BADAJOZ</t>
  </si>
  <si>
    <t xml:space="preserve">    OLIVENZA</t>
  </si>
  <si>
    <t xml:space="preserve">    ZAFRA</t>
  </si>
  <si>
    <t xml:space="preserve">    JEREZ DE LOS CABALLEROS</t>
  </si>
  <si>
    <t xml:space="preserve">    HERRERA DEL DUQUE</t>
  </si>
  <si>
    <t xml:space="preserve">    CASTUERA</t>
  </si>
  <si>
    <t xml:space="preserve">    DON BENITO</t>
  </si>
  <si>
    <t xml:space="preserve">    FREGENAL DE LA SIERRA</t>
  </si>
  <si>
    <t xml:space="preserve">    MONTIJO</t>
  </si>
  <si>
    <t xml:space="preserve">    VILLAFRANCA DE LOS BARROS</t>
  </si>
  <si>
    <t xml:space="preserve">    CACERES</t>
  </si>
  <si>
    <t xml:space="preserve">    CORIA</t>
  </si>
  <si>
    <t xml:space="preserve">    NAVALMORAL DE LA MATA</t>
  </si>
  <si>
    <t xml:space="preserve">    PLASENCIA</t>
  </si>
  <si>
    <t xml:space="preserve">    TRUJILLO</t>
  </si>
  <si>
    <t xml:space="preserve">    VALENCIA DE ALCANTARA</t>
  </si>
  <si>
    <t xml:space="preserve">    LOGROSAN</t>
  </si>
  <si>
    <t xml:space="preserve">    BETANZOS</t>
  </si>
  <si>
    <t xml:space="preserve">    SANTIAGO DE COMPOSTELA</t>
  </si>
  <si>
    <t xml:space="preserve">    FERROL</t>
  </si>
  <si>
    <t xml:space="preserve">    A CORUÑA</t>
  </si>
  <si>
    <t xml:space="preserve">    NOIA</t>
  </si>
  <si>
    <t xml:space="preserve">    CARBALLO</t>
  </si>
  <si>
    <t xml:space="preserve">    CORCUBION</t>
  </si>
  <si>
    <t xml:space="preserve">    ARZUA</t>
  </si>
  <si>
    <t xml:space="preserve">    ORTIGUEIRA</t>
  </si>
  <si>
    <t xml:space="preserve">    RIBEIRA</t>
  </si>
  <si>
    <t xml:space="preserve">    NEGREIRA</t>
  </si>
  <si>
    <t xml:space="preserve">    MUROS</t>
  </si>
  <si>
    <t xml:space="preserve">    PADRON</t>
  </si>
  <si>
    <t xml:space="preserve">    ORDES</t>
  </si>
  <si>
    <t xml:space="preserve">    MONDOÑEDO</t>
  </si>
  <si>
    <t xml:space="preserve">    CHANTADA</t>
  </si>
  <si>
    <t xml:space="preserve">    LUGO</t>
  </si>
  <si>
    <t xml:space="preserve">    VILLALBA</t>
  </si>
  <si>
    <t xml:space="preserve">    MONFORTE DE LEMOS</t>
  </si>
  <si>
    <t xml:space="preserve">    VIVEIRO</t>
  </si>
  <si>
    <t xml:space="preserve">    SARRIA</t>
  </si>
  <si>
    <t xml:space="preserve">    FONSAGRADA</t>
  </si>
  <si>
    <t xml:space="preserve">    BECERREA</t>
  </si>
  <si>
    <t xml:space="preserve">    OURENSE</t>
  </si>
  <si>
    <t xml:space="preserve">    RIBADAVIA</t>
  </si>
  <si>
    <t xml:space="preserve">    XINZO DE LIMIA</t>
  </si>
  <si>
    <t xml:space="preserve">    PUEBLA DE TRIVES</t>
  </si>
  <si>
    <t xml:space="preserve">    VERIN</t>
  </si>
  <si>
    <t xml:space="preserve">    BARCO DE VALDEORRAS</t>
  </si>
  <si>
    <t xml:space="preserve">    O CARBALLIÑO</t>
  </si>
  <si>
    <t xml:space="preserve">    BANDE</t>
  </si>
  <si>
    <t xml:space="preserve">    CELANOVA</t>
  </si>
  <si>
    <t xml:space="preserve">    PONTEAREAS</t>
  </si>
  <si>
    <t xml:space="preserve">    VILAGARCIA DE AROUSA</t>
  </si>
  <si>
    <t xml:space="preserve">    VIGO</t>
  </si>
  <si>
    <t xml:space="preserve">    PONTEVEDRA</t>
  </si>
  <si>
    <t xml:space="preserve">    ESTRADA (A)</t>
  </si>
  <si>
    <t xml:space="preserve">    TUI</t>
  </si>
  <si>
    <t xml:space="preserve">    CANGAS DE MORRAZO</t>
  </si>
  <si>
    <t xml:space="preserve">    LALIN</t>
  </si>
  <si>
    <t xml:space="preserve">    CAMBADOS</t>
  </si>
  <si>
    <t xml:space="preserve">    REDONDELA</t>
  </si>
  <si>
    <t xml:space="preserve">    PORRIÑO</t>
  </si>
  <si>
    <t xml:space="preserve">    CALDAS DE REIS</t>
  </si>
  <si>
    <t xml:space="preserve">    MARIN</t>
  </si>
  <si>
    <t xml:space="preserve">    TORRELAGUNA</t>
  </si>
  <si>
    <t xml:space="preserve">    TORREJON DE ARDOZ</t>
  </si>
  <si>
    <t xml:space="preserve">    NAVALCARNERO</t>
  </si>
  <si>
    <t xml:space="preserve">    ALCALA DE HENARES</t>
  </si>
  <si>
    <t xml:space="preserve">    ALCOBENDAS</t>
  </si>
  <si>
    <t xml:space="preserve">    MOSTOLES</t>
  </si>
  <si>
    <t xml:space="preserve">    SAN LORENZO DE EL ESCORIAL</t>
  </si>
  <si>
    <t xml:space="preserve">    ARANJUEZ</t>
  </si>
  <si>
    <t xml:space="preserve">    LEGANES</t>
  </si>
  <si>
    <t xml:space="preserve">    GETAFE</t>
  </si>
  <si>
    <t xml:space="preserve">    MADRID</t>
  </si>
  <si>
    <t xml:space="preserve">    MAJADAHONDA</t>
  </si>
  <si>
    <t xml:space="preserve">    COSLADA</t>
  </si>
  <si>
    <t xml:space="preserve">    ARGANDA DEL REY</t>
  </si>
  <si>
    <t xml:space="preserve">    COLLADO VILLALBA</t>
  </si>
  <si>
    <t xml:space="preserve">    PARLA</t>
  </si>
  <si>
    <t xml:space="preserve">    ALCORCON</t>
  </si>
  <si>
    <t xml:space="preserve">    FUENLABRADA</t>
  </si>
  <si>
    <t xml:space="preserve">    COLMENAR VIEJO</t>
  </si>
  <si>
    <t xml:space="preserve">    VALDEMORO</t>
  </si>
  <si>
    <t xml:space="preserve">    POZUELO DE ALARCON</t>
  </si>
  <si>
    <t xml:space="preserve">    CARAVACA DE LA CRUZ</t>
  </si>
  <si>
    <t xml:space="preserve">    CARTAGENA</t>
  </si>
  <si>
    <t xml:space="preserve">    CIEZA</t>
  </si>
  <si>
    <t xml:space="preserve">    LORCA</t>
  </si>
  <si>
    <t xml:space="preserve">    MULA</t>
  </si>
  <si>
    <t xml:space="preserve">    MURCIA</t>
  </si>
  <si>
    <t xml:space="preserve">    YECLA</t>
  </si>
  <si>
    <t xml:space="preserve">    MOLINA DE SEGURA</t>
  </si>
  <si>
    <t xml:space="preserve">    TOTANA</t>
  </si>
  <si>
    <t xml:space="preserve">    JUMILLA</t>
  </si>
  <si>
    <t xml:space="preserve">    SAN JAVIER</t>
  </si>
  <si>
    <t xml:space="preserve">    ESTELLA</t>
  </si>
  <si>
    <t xml:space="preserve">    AOIZ</t>
  </si>
  <si>
    <t xml:space="preserve">    TUDELA</t>
  </si>
  <si>
    <t xml:space="preserve">    PAMPLONA</t>
  </si>
  <si>
    <t xml:space="preserve">    TAFALLA</t>
  </si>
  <si>
    <t xml:space="preserve">    AMURRIO</t>
  </si>
  <si>
    <t xml:space="preserve">    VITORIA-GASTEIZ</t>
  </si>
  <si>
    <t xml:space="preserve">    TOLOSA</t>
  </si>
  <si>
    <t xml:space="preserve">    AZPEITIA</t>
  </si>
  <si>
    <t xml:space="preserve">    BERGARA</t>
  </si>
  <si>
    <t xml:space="preserve">    EIBAR</t>
  </si>
  <si>
    <t xml:space="preserve">    DONOSTIA-SAN SEBASTIAN</t>
  </si>
  <si>
    <t xml:space="preserve">    IRUN</t>
  </si>
  <si>
    <t xml:space="preserve">    DURANGO</t>
  </si>
  <si>
    <t xml:space="preserve">    BARAKALDO</t>
  </si>
  <si>
    <t xml:space="preserve">    GERNIKA-LUMO</t>
  </si>
  <si>
    <t xml:space="preserve">    BILBAO</t>
  </si>
  <si>
    <t xml:space="preserve">    BALMASEDA</t>
  </si>
  <si>
    <t xml:space="preserve">    GETXO</t>
  </si>
  <si>
    <t xml:space="preserve">    HARO</t>
  </si>
  <si>
    <t xml:space="preserve">    CALAHORRA</t>
  </si>
  <si>
    <t xml:space="preserve">    LOGROÑO</t>
  </si>
  <si>
    <t>14-T1</t>
  </si>
  <si>
    <t xml:space="preserve">    ASTURIAS</t>
  </si>
  <si>
    <t xml:space="preserve">    ILLES BALEARS</t>
  </si>
  <si>
    <t xml:space="preserve">    LAS PALMAS</t>
  </si>
  <si>
    <t xml:space="preserve">    CANTABRIA</t>
  </si>
  <si>
    <t xml:space="preserve">    CASTELLON</t>
  </si>
  <si>
    <t xml:space="preserve">    NAVARRA</t>
  </si>
  <si>
    <t xml:space="preserve">    ARABA/ALAVA</t>
  </si>
  <si>
    <t xml:space="preserve">    GIPUZKOA</t>
  </si>
  <si>
    <t xml:space="preserve">    BIZKAIA</t>
  </si>
  <si>
    <t xml:space="preserve">    LA RIOJA</t>
  </si>
  <si>
    <t>14-T2</t>
  </si>
  <si>
    <t>Separaciones no consensuadas clasificadas por Tribunal Superior de Justicia</t>
  </si>
  <si>
    <t>Separaciones consensuadas clasificadas por Tribunal Superior de Justicia</t>
  </si>
  <si>
    <t>Divorcios no consensuados clasificados por Tribunal Superior de Justicia</t>
  </si>
  <si>
    <t>Divorcios consensuados clasificados por Tribunal Superior de Justicia</t>
  </si>
  <si>
    <t>Modificación de medidas consensuadas clasificadas por Tribunal Superior de Justicia</t>
  </si>
  <si>
    <t>Modificación de medidas no consensuadas clasificadas por Tribunal Superior de Justicia</t>
  </si>
  <si>
    <t>Guardia, custodia y alimentos de hijos no matrimoniales, consensuados clasificados por Tribunal Superior de Justicia</t>
  </si>
  <si>
    <t>Guardia, custodia y alimentos de hijos no matrimoniales, no consensuados clasificados por Tribunal Superior de Justicia</t>
  </si>
  <si>
    <t>Nulidades matrimoniales clasificadas por Tribunal Superior de Justicia</t>
  </si>
  <si>
    <t>14-T3</t>
  </si>
  <si>
    <t>14-T4</t>
  </si>
  <si>
    <t>15-T1</t>
  </si>
  <si>
    <t>15-T2</t>
  </si>
  <si>
    <t>Evolución modificación medidas consensuadas</t>
  </si>
  <si>
    <t>Evolución modificación medidas no consensuadas</t>
  </si>
  <si>
    <t>Guarda, custodia, alimentos hijos no matrimoniales consensuada</t>
  </si>
  <si>
    <t>Guarda, custodia, alimentos hijos no matrimoniales no consensuada</t>
  </si>
  <si>
    <t>Evolución guarda, custodia, alimentos hijos no matr.cons</t>
  </si>
  <si>
    <t>Evolución guarda, custodia, alimentos  hijos no matr. no consensuada</t>
  </si>
  <si>
    <t>15-T3</t>
  </si>
  <si>
    <t>15-T4</t>
  </si>
  <si>
    <t>16-T1</t>
  </si>
  <si>
    <t>16-T2</t>
  </si>
  <si>
    <t>16-T3</t>
  </si>
  <si>
    <t>16-T4</t>
  </si>
  <si>
    <t>17-T1</t>
  </si>
  <si>
    <t>17-T2</t>
  </si>
  <si>
    <t>17-T3</t>
  </si>
  <si>
    <t>17-T4</t>
  </si>
  <si>
    <t>18-T1</t>
  </si>
  <si>
    <t>18-T2</t>
  </si>
  <si>
    <t>18-T3</t>
  </si>
  <si>
    <t xml:space="preserve">
</t>
  </si>
  <si>
    <t>18-T4</t>
  </si>
  <si>
    <t>19-T1</t>
  </si>
  <si>
    <t>Consensuada</t>
  </si>
  <si>
    <t>No consensuada</t>
  </si>
  <si>
    <t xml:space="preserve">  BARCELONA</t>
  </si>
  <si>
    <t xml:space="preserve">  GIRONA</t>
  </si>
  <si>
    <t xml:space="preserve">  LLEIDA</t>
  </si>
  <si>
    <t xml:space="preserve">  TARRAGONA</t>
  </si>
  <si>
    <t>Ruptura pareja estable. Cataluña</t>
  </si>
  <si>
    <t>19-T2</t>
  </si>
  <si>
    <t>19-T3</t>
  </si>
  <si>
    <t>19-T4</t>
  </si>
  <si>
    <t>ASTURIAS, PRINCIPADO DE</t>
  </si>
  <si>
    <t>MADRID, COMUNIDAD DE</t>
  </si>
  <si>
    <t>MURCIA, REGION DE</t>
  </si>
  <si>
    <t>NAVARRA, COM. FORAL DE</t>
  </si>
  <si>
    <t>20-T1</t>
  </si>
  <si>
    <t>20-T2</t>
  </si>
  <si>
    <t>20-T3</t>
  </si>
  <si>
    <t>20-T4</t>
  </si>
  <si>
    <t xml:space="preserve">  </t>
  </si>
  <si>
    <t>21-T1</t>
  </si>
  <si>
    <t>ESPAÑA</t>
  </si>
  <si>
    <t>ANDALUCÍA</t>
  </si>
  <si>
    <t>ARAGÓN</t>
  </si>
  <si>
    <t>ASTURIAS, PRINCIPADO</t>
  </si>
  <si>
    <t>CASTILLA - LEÓN</t>
  </si>
  <si>
    <t>CASTILLA - LA MANCHA</t>
  </si>
  <si>
    <t>C. VALENCIANA</t>
  </si>
  <si>
    <t>MADRID, COMUNIDAD</t>
  </si>
  <si>
    <t>MURCIA, REGIÓN</t>
  </si>
  <si>
    <t>NAVARRA, COM. FORAL</t>
  </si>
  <si>
    <t>PAÍS VASCO</t>
  </si>
  <si>
    <t>Total de demandas de disolución matrimonial</t>
  </si>
  <si>
    <t>21-T2</t>
  </si>
  <si>
    <t>-</t>
  </si>
  <si>
    <t>21-T3</t>
  </si>
  <si>
    <t>21-T4</t>
  </si>
  <si>
    <t>22-T1</t>
  </si>
  <si>
    <t>Evolución 22-T1</t>
  </si>
  <si>
    <t xml:space="preserve"> </t>
  </si>
  <si>
    <t>Accediendo</t>
  </si>
  <si>
    <t>No
accediendo</t>
  </si>
  <si>
    <t>MADRID, COMUNIDAD DE(*)</t>
  </si>
  <si>
    <t>Total
solicitudes</t>
  </si>
  <si>
    <t>*En este caso se ha planteado una Cuestión dei inconstitucionalidad ante el Tribunal Constitucional</t>
  </si>
  <si>
    <t>Privación o suspensión régimen visitas o estancia progenitor</t>
  </si>
  <si>
    <t>22-T2</t>
  </si>
  <si>
    <t>Evolución 22-T2</t>
  </si>
  <si>
    <t>22-T3</t>
  </si>
  <si>
    <t>Evolución 22-T3</t>
  </si>
  <si>
    <r>
      <t>TERCER</t>
    </r>
    <r>
      <rPr>
        <b/>
        <sz val="12"/>
        <color rgb="FFFFFF00"/>
        <rFont val="Verdana"/>
        <family val="2"/>
      </rPr>
      <t xml:space="preserve"> </t>
    </r>
    <r>
      <rPr>
        <b/>
        <sz val="12"/>
        <color theme="0"/>
        <rFont val="Verdana"/>
        <family val="2"/>
      </rPr>
      <t>TRIMESTRE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</si>
</sst>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MS Sans Serif"/>
      <family val="2"/>
    </font>
    <font>
      <b/>
      <u/>
      <sz val="12"/>
      <color indexed="12"/>
      <name val="Arial"/>
      <family val="2"/>
    </font>
    <font>
      <sz val="10"/>
      <name val="Verdana"/>
      <family val="2"/>
    </font>
    <font>
      <b/>
      <sz val="14"/>
      <name val="Verdana"/>
      <family val="2"/>
    </font>
    <font>
      <b/>
      <u/>
      <sz val="12"/>
      <color indexed="12"/>
      <name val="Verdana"/>
      <family val="2"/>
    </font>
    <font>
      <sz val="9"/>
      <name val="Verdana"/>
      <family val="2"/>
    </font>
    <font>
      <b/>
      <u/>
      <sz val="11"/>
      <color indexed="12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color indexed="8"/>
      <name val="Verdana"/>
      <family val="2"/>
    </font>
    <font>
      <b/>
      <sz val="12"/>
      <color indexed="8"/>
      <name val="Verdana"/>
      <family val="2"/>
    </font>
    <font>
      <sz val="12"/>
      <name val="Verdana"/>
      <family val="2"/>
    </font>
    <font>
      <sz val="12"/>
      <color indexed="8"/>
      <name val="Verdana"/>
      <family val="2"/>
    </font>
    <font>
      <b/>
      <sz val="12"/>
      <name val="Verdana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7"/>
      <color rgb="FF808080"/>
      <name val="Verdana"/>
      <family val="2"/>
    </font>
    <font>
      <b/>
      <sz val="11"/>
      <color theme="4"/>
      <name val="Verdana"/>
      <family val="2"/>
    </font>
    <font>
      <sz val="11"/>
      <color theme="0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  <font>
      <b/>
      <sz val="9"/>
      <color theme="3"/>
      <name val="Verdana"/>
      <family val="2"/>
    </font>
    <font>
      <sz val="8"/>
      <name val="Arial"/>
      <family val="2"/>
    </font>
    <font>
      <sz val="10"/>
      <name val="Calibri"/>
      <family val="2"/>
      <scheme val="minor"/>
    </font>
    <font>
      <b/>
      <sz val="12"/>
      <color theme="0"/>
      <name val="Verdana"/>
      <family val="2"/>
    </font>
    <font>
      <sz val="9"/>
      <color theme="4"/>
      <name val="Verdana"/>
      <family val="2"/>
    </font>
    <font>
      <b/>
      <sz val="9"/>
      <color theme="4"/>
      <name val="Verdana"/>
      <family val="2"/>
    </font>
    <font>
      <b/>
      <sz val="12"/>
      <color rgb="FFFFFF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 style="medium">
        <color indexed="18"/>
      </top>
      <bottom style="medium">
        <color indexed="18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4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4" tint="0.79995117038483843"/>
      </top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medium">
        <color theme="4"/>
      </top>
      <bottom style="medium">
        <color theme="4" tint="0.79995117038483843"/>
      </bottom>
      <diagonal/>
    </border>
  </borders>
  <cellStyleXfs count="34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4" fillId="0" borderId="0"/>
    <xf numFmtId="0" fontId="8" fillId="0" borderId="0"/>
    <xf numFmtId="0" fontId="6" fillId="0" borderId="0"/>
    <xf numFmtId="0" fontId="5" fillId="0" borderId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78">
    <xf numFmtId="0" fontId="0" fillId="0" borderId="0" xfId="0"/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13" fillId="0" borderId="0" xfId="1" applyFont="1" applyFill="1" applyAlignment="1" applyProtection="1">
      <alignment horizontal="left"/>
    </xf>
    <xf numFmtId="0" fontId="16" fillId="0" borderId="0" xfId="0" applyFont="1"/>
    <xf numFmtId="0" fontId="15" fillId="0" borderId="0" xfId="1" applyFont="1" applyFill="1" applyAlignment="1" applyProtection="1"/>
    <xf numFmtId="0" fontId="1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164" fontId="16" fillId="0" borderId="0" xfId="0" applyNumberFormat="1" applyFont="1"/>
    <xf numFmtId="0" fontId="22" fillId="0" borderId="0" xfId="0" applyFont="1"/>
    <xf numFmtId="0" fontId="20" fillId="0" borderId="0" xfId="0" applyFont="1"/>
    <xf numFmtId="3" fontId="16" fillId="0" borderId="0" xfId="0" applyNumberFormat="1" applyFont="1"/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/>
    </xf>
    <xf numFmtId="3" fontId="11" fillId="0" borderId="0" xfId="0" applyNumberFormat="1" applyFont="1"/>
    <xf numFmtId="0" fontId="11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7" fillId="0" borderId="3" xfId="0" applyFont="1" applyBorder="1"/>
    <xf numFmtId="0" fontId="18" fillId="0" borderId="2" xfId="0" applyFont="1" applyBorder="1" applyAlignment="1">
      <alignment horizontal="right"/>
    </xf>
    <xf numFmtId="0" fontId="11" fillId="0" borderId="1" xfId="0" applyFont="1" applyBorder="1"/>
    <xf numFmtId="3" fontId="18" fillId="0" borderId="1" xfId="0" applyNumberFormat="1" applyFont="1" applyBorder="1" applyAlignment="1">
      <alignment horizontal="right"/>
    </xf>
    <xf numFmtId="0" fontId="18" fillId="0" borderId="0" xfId="0" applyFont="1" applyAlignment="1">
      <alignment horizontal="center" vertical="center" wrapText="1"/>
    </xf>
    <xf numFmtId="0" fontId="27" fillId="2" borderId="4" xfId="0" applyFont="1" applyFill="1" applyBorder="1"/>
    <xf numFmtId="0" fontId="28" fillId="2" borderId="4" xfId="0" applyFont="1" applyFill="1" applyBorder="1" applyAlignment="1">
      <alignment horizontal="center" vertical="center"/>
    </xf>
    <xf numFmtId="0" fontId="28" fillId="2" borderId="4" xfId="0" applyFont="1" applyFill="1" applyBorder="1" applyAlignment="1">
      <alignment horizontal="center" vertical="center" wrapText="1"/>
    </xf>
    <xf numFmtId="0" fontId="26" fillId="3" borderId="0" xfId="0" applyFont="1" applyFill="1" applyAlignment="1">
      <alignment horizontal="left" vertical="center" wrapText="1"/>
    </xf>
    <xf numFmtId="3" fontId="29" fillId="0" borderId="5" xfId="0" applyNumberFormat="1" applyFont="1" applyBorder="1" applyAlignment="1">
      <alignment vertical="center"/>
    </xf>
    <xf numFmtId="164" fontId="29" fillId="0" borderId="5" xfId="0" applyNumberFormat="1" applyFont="1" applyBorder="1" applyAlignment="1">
      <alignment vertical="center"/>
    </xf>
    <xf numFmtId="0" fontId="26" fillId="3" borderId="6" xfId="0" applyFont="1" applyFill="1" applyBorder="1" applyAlignment="1">
      <alignment horizontal="left" vertical="center"/>
    </xf>
    <xf numFmtId="3" fontId="29" fillId="0" borderId="7" xfId="0" applyNumberFormat="1" applyFont="1" applyBorder="1" applyAlignment="1">
      <alignment vertical="center"/>
    </xf>
    <xf numFmtId="164" fontId="29" fillId="0" borderId="7" xfId="0" applyNumberFormat="1" applyFont="1" applyBorder="1" applyAlignment="1">
      <alignment vertical="center"/>
    </xf>
    <xf numFmtId="0" fontId="26" fillId="3" borderId="8" xfId="0" applyFont="1" applyFill="1" applyBorder="1" applyAlignment="1" applyProtection="1">
      <alignment horizontal="left" vertical="center" wrapText="1"/>
      <protection locked="0"/>
    </xf>
    <xf numFmtId="0" fontId="26" fillId="3" borderId="9" xfId="0" applyFont="1" applyFill="1" applyBorder="1" applyAlignment="1">
      <alignment horizontal="left" vertical="center" wrapText="1"/>
    </xf>
    <xf numFmtId="3" fontId="29" fillId="0" borderId="9" xfId="0" applyNumberFormat="1" applyFont="1" applyBorder="1" applyAlignment="1">
      <alignment vertical="center"/>
    </xf>
    <xf numFmtId="164" fontId="29" fillId="0" borderId="9" xfId="0" applyNumberFormat="1" applyFont="1" applyBorder="1" applyAlignment="1">
      <alignment vertical="center"/>
    </xf>
    <xf numFmtId="0" fontId="27" fillId="2" borderId="4" xfId="0" applyFont="1" applyFill="1" applyBorder="1" applyAlignment="1">
      <alignment wrapText="1"/>
    </xf>
    <xf numFmtId="0" fontId="19" fillId="0" borderId="0" xfId="0" applyFont="1" applyAlignment="1">
      <alignment vertical="center" wrapText="1"/>
    </xf>
    <xf numFmtId="0" fontId="26" fillId="0" borderId="10" xfId="0" applyFont="1" applyBorder="1" applyAlignment="1" applyProtection="1">
      <alignment horizontal="left" vertical="center" wrapText="1"/>
      <protection locked="0"/>
    </xf>
    <xf numFmtId="0" fontId="30" fillId="4" borderId="11" xfId="0" applyFont="1" applyFill="1" applyBorder="1" applyAlignment="1" applyProtection="1">
      <alignment horizontal="left" vertical="center" wrapText="1"/>
      <protection locked="0"/>
    </xf>
    <xf numFmtId="0" fontId="28" fillId="2" borderId="12" xfId="0" applyFont="1" applyFill="1" applyBorder="1" applyAlignment="1">
      <alignment horizontal="center" vertical="center"/>
    </xf>
    <xf numFmtId="3" fontId="30" fillId="4" borderId="11" xfId="0" applyNumberFormat="1" applyFont="1" applyFill="1" applyBorder="1" applyAlignment="1" applyProtection="1">
      <alignment vertical="center"/>
      <protection locked="0"/>
    </xf>
    <xf numFmtId="164" fontId="30" fillId="4" borderId="11" xfId="0" applyNumberFormat="1" applyFont="1" applyFill="1" applyBorder="1" applyAlignment="1" applyProtection="1">
      <alignment vertical="center"/>
      <protection locked="0"/>
    </xf>
    <xf numFmtId="0" fontId="19" fillId="0" borderId="0" xfId="0" applyFont="1" applyAlignment="1">
      <alignment wrapText="1"/>
    </xf>
    <xf numFmtId="0" fontId="19" fillId="0" borderId="0" xfId="0" applyFont="1"/>
    <xf numFmtId="0" fontId="23" fillId="0" borderId="0" xfId="0" applyFont="1"/>
    <xf numFmtId="0" fontId="2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64" fontId="29" fillId="0" borderId="5" xfId="0" applyNumberFormat="1" applyFont="1" applyBorder="1" applyAlignment="1">
      <alignment horizontal="right" vertical="center"/>
    </xf>
    <xf numFmtId="164" fontId="30" fillId="4" borderId="11" xfId="0" applyNumberFormat="1" applyFont="1" applyFill="1" applyBorder="1" applyAlignment="1" applyProtection="1">
      <alignment horizontal="right" vertical="center"/>
      <protection locked="0"/>
    </xf>
    <xf numFmtId="3" fontId="29" fillId="0" borderId="14" xfId="0" applyNumberFormat="1" applyFont="1" applyBorder="1" applyAlignment="1">
      <alignment vertical="center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31" fillId="3" borderId="15" xfId="0" applyFont="1" applyFill="1" applyBorder="1" applyAlignment="1">
      <alignment horizontal="center" vertical="center" wrapText="1"/>
    </xf>
    <xf numFmtId="0" fontId="31" fillId="3" borderId="16" xfId="0" applyFont="1" applyFill="1" applyBorder="1" applyAlignment="1">
      <alignment horizontal="center" vertical="center" wrapText="1"/>
    </xf>
    <xf numFmtId="0" fontId="31" fillId="3" borderId="17" xfId="0" applyFont="1" applyFill="1" applyBorder="1" applyAlignment="1">
      <alignment horizontal="center" vertical="center" wrapText="1"/>
    </xf>
    <xf numFmtId="0" fontId="26" fillId="0" borderId="0" xfId="0" applyFont="1" applyAlignment="1" applyProtection="1">
      <alignment horizontal="left" vertical="center" wrapText="1"/>
      <protection locked="0"/>
    </xf>
    <xf numFmtId="3" fontId="29" fillId="0" borderId="0" xfId="0" applyNumberFormat="1" applyFont="1" applyAlignment="1">
      <alignment vertical="center"/>
    </xf>
    <xf numFmtId="0" fontId="26" fillId="0" borderId="18" xfId="0" applyFont="1" applyBorder="1" applyAlignment="1" applyProtection="1">
      <alignment horizontal="left" vertical="center" wrapText="1"/>
      <protection locked="0"/>
    </xf>
    <xf numFmtId="0" fontId="26" fillId="0" borderId="19" xfId="0" applyFont="1" applyBorder="1" applyAlignment="1" applyProtection="1">
      <alignment horizontal="left" vertical="center" wrapText="1"/>
      <protection locked="0"/>
    </xf>
    <xf numFmtId="0" fontId="26" fillId="0" borderId="20" xfId="0" applyFont="1" applyBorder="1" applyAlignment="1" applyProtection="1">
      <alignment horizontal="left" vertical="center" wrapText="1"/>
      <protection locked="0"/>
    </xf>
    <xf numFmtId="0" fontId="26" fillId="0" borderId="11" xfId="0" applyFont="1" applyBorder="1" applyAlignment="1" applyProtection="1">
      <alignment horizontal="left" vertical="center" wrapText="1"/>
      <protection locked="0"/>
    </xf>
    <xf numFmtId="164" fontId="29" fillId="0" borderId="0" xfId="0" applyNumberFormat="1" applyFont="1" applyAlignment="1">
      <alignment vertical="center"/>
    </xf>
    <xf numFmtId="165" fontId="29" fillId="0" borderId="5" xfId="0" applyNumberFormat="1" applyFont="1" applyBorder="1" applyAlignment="1">
      <alignment vertical="center"/>
    </xf>
    <xf numFmtId="0" fontId="33" fillId="0" borderId="0" xfId="0" applyFont="1"/>
    <xf numFmtId="166" fontId="30" fillId="4" borderId="11" xfId="0" applyNumberFormat="1" applyFont="1" applyFill="1" applyBorder="1" applyAlignment="1" applyProtection="1">
      <alignment horizontal="right" vertical="center" wrapText="1"/>
      <protection locked="0"/>
    </xf>
    <xf numFmtId="0" fontId="18" fillId="0" borderId="0" xfId="0" applyFont="1" applyAlignment="1">
      <alignment horizontal="center" vertical="center"/>
    </xf>
    <xf numFmtId="164" fontId="18" fillId="0" borderId="0" xfId="0" applyNumberFormat="1" applyFont="1" applyAlignment="1">
      <alignment vertical="center"/>
    </xf>
    <xf numFmtId="0" fontId="35" fillId="0" borderId="0" xfId="0" applyFont="1"/>
    <xf numFmtId="0" fontId="36" fillId="0" borderId="0" xfId="0" applyFont="1"/>
    <xf numFmtId="0" fontId="28" fillId="2" borderId="12" xfId="0" applyFont="1" applyFill="1" applyBorder="1" applyAlignment="1">
      <alignment horizontal="center" vertical="center" wrapText="1"/>
    </xf>
    <xf numFmtId="3" fontId="18" fillId="0" borderId="0" xfId="0" applyNumberFormat="1" applyFont="1" applyAlignment="1">
      <alignment vertical="center"/>
    </xf>
    <xf numFmtId="0" fontId="26" fillId="0" borderId="0" xfId="1" applyFont="1" applyAlignment="1" applyProtection="1">
      <alignment horizontal="left" vertical="center"/>
    </xf>
    <xf numFmtId="0" fontId="28" fillId="2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4" fillId="2" borderId="8" xfId="0" applyFont="1" applyFill="1" applyBorder="1" applyAlignment="1">
      <alignment horizontal="center" vertical="center"/>
    </xf>
    <xf numFmtId="0" fontId="34" fillId="2" borderId="13" xfId="0" applyFont="1" applyFill="1" applyBorder="1" applyAlignment="1">
      <alignment horizontal="center" vertical="center"/>
    </xf>
  </cellXfs>
  <cellStyles count="34">
    <cellStyle name="Hipervínculo" xfId="1" builtinId="8"/>
    <cellStyle name="Hipervínculo 2" xfId="8" xr:uid="{00000000-0005-0000-0000-000001000000}"/>
    <cellStyle name="Hipervínculo 3" xfId="20" xr:uid="{00000000-0005-0000-0000-000002000000}"/>
    <cellStyle name="Normal" xfId="0" builtinId="0"/>
    <cellStyle name="Normal 10" xfId="19" xr:uid="{00000000-0005-0000-0000-000004000000}"/>
    <cellStyle name="Normal 11" xfId="18" xr:uid="{00000000-0005-0000-0000-000005000000}"/>
    <cellStyle name="Normal 12" xfId="33" xr:uid="{09B27554-D451-4876-8956-E572BD0FB66E}"/>
    <cellStyle name="Normal 2" xfId="2" xr:uid="{00000000-0005-0000-0000-000006000000}"/>
    <cellStyle name="Normal 3" xfId="3" xr:uid="{00000000-0005-0000-0000-000007000000}"/>
    <cellStyle name="Normal 3 2" xfId="9" xr:uid="{00000000-0005-0000-0000-000008000000}"/>
    <cellStyle name="Normal 3 2 2" xfId="15" xr:uid="{00000000-0005-0000-0000-000009000000}"/>
    <cellStyle name="Normal 3 2 2 2" xfId="30" xr:uid="{00000000-0005-0000-0000-00000A000000}"/>
    <cellStyle name="Normal 3 2 3" xfId="24" xr:uid="{00000000-0005-0000-0000-00000B000000}"/>
    <cellStyle name="Normal 3 3" xfId="12" xr:uid="{00000000-0005-0000-0000-00000C000000}"/>
    <cellStyle name="Normal 3 3 2" xfId="27" xr:uid="{00000000-0005-0000-0000-00000D000000}"/>
    <cellStyle name="Normal 3 4" xfId="21" xr:uid="{00000000-0005-0000-0000-00000E000000}"/>
    <cellStyle name="Normal 4" xfId="4" xr:uid="{00000000-0005-0000-0000-00000F000000}"/>
    <cellStyle name="Normal 5" xfId="5" xr:uid="{00000000-0005-0000-0000-000010000000}"/>
    <cellStyle name="Normal 5 2" xfId="10" xr:uid="{00000000-0005-0000-0000-000011000000}"/>
    <cellStyle name="Normal 5 2 2" xfId="16" xr:uid="{00000000-0005-0000-0000-000012000000}"/>
    <cellStyle name="Normal 5 2 2 2" xfId="31" xr:uid="{00000000-0005-0000-0000-000013000000}"/>
    <cellStyle name="Normal 5 2 3" xfId="25" xr:uid="{00000000-0005-0000-0000-000014000000}"/>
    <cellStyle name="Normal 5 3" xfId="13" xr:uid="{00000000-0005-0000-0000-000015000000}"/>
    <cellStyle name="Normal 5 3 2" xfId="28" xr:uid="{00000000-0005-0000-0000-000016000000}"/>
    <cellStyle name="Normal 5 4" xfId="22" xr:uid="{00000000-0005-0000-0000-000017000000}"/>
    <cellStyle name="Normal 6" xfId="7" xr:uid="{00000000-0005-0000-0000-000018000000}"/>
    <cellStyle name="Normal 7" xfId="6" xr:uid="{00000000-0005-0000-0000-000019000000}"/>
    <cellStyle name="Normal 7 2" xfId="14" xr:uid="{00000000-0005-0000-0000-00001A000000}"/>
    <cellStyle name="Normal 7 2 2" xfId="29" xr:uid="{00000000-0005-0000-0000-00001B000000}"/>
    <cellStyle name="Normal 7 3" xfId="23" xr:uid="{00000000-0005-0000-0000-00001C000000}"/>
    <cellStyle name="Normal 8" xfId="11" xr:uid="{00000000-0005-0000-0000-00001D000000}"/>
    <cellStyle name="Normal 8 2" xfId="26" xr:uid="{00000000-0005-0000-0000-00001E000000}"/>
    <cellStyle name="Normal 9" xfId="17" xr:uid="{00000000-0005-0000-0000-00001F000000}"/>
    <cellStyle name="Normal 9 2" xfId="32" xr:uid="{00000000-0005-0000-0000-00002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3333FF"/>
      <color rgb="FF000080"/>
      <color rgb="FF0101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Divorcios consensuados</c:v>
          </c:tx>
          <c:cat>
            <c:strRef>
              <c:f>Resumen!$B$37:$B$69</c:f>
              <c:strCache>
                <c:ptCount val="33"/>
                <c:pt idx="0">
                  <c:v>14-T3</c:v>
                </c:pt>
                <c:pt idx="1">
                  <c:v>14-T4</c:v>
                </c:pt>
                <c:pt idx="2">
                  <c:v>15-T1</c:v>
                </c:pt>
                <c:pt idx="3">
                  <c:v>15-T2</c:v>
                </c:pt>
                <c:pt idx="4">
                  <c:v>15-T3</c:v>
                </c:pt>
                <c:pt idx="5">
                  <c:v>15-T4</c:v>
                </c:pt>
                <c:pt idx="6">
                  <c:v>16-T1</c:v>
                </c:pt>
                <c:pt idx="7">
                  <c:v>16-T2</c:v>
                </c:pt>
                <c:pt idx="8">
                  <c:v>16-T3</c:v>
                </c:pt>
                <c:pt idx="9">
                  <c:v>16-T4</c:v>
                </c:pt>
                <c:pt idx="10">
                  <c:v>17-T1</c:v>
                </c:pt>
                <c:pt idx="11">
                  <c:v>17-T2</c:v>
                </c:pt>
                <c:pt idx="12">
                  <c:v>17-T3</c:v>
                </c:pt>
                <c:pt idx="13">
                  <c:v>17-T4</c:v>
                </c:pt>
                <c:pt idx="14">
                  <c:v>18-T1</c:v>
                </c:pt>
                <c:pt idx="15">
                  <c:v>18-T2</c:v>
                </c:pt>
                <c:pt idx="16">
                  <c:v>18-T3</c:v>
                </c:pt>
                <c:pt idx="17">
                  <c:v>18-T4</c:v>
                </c:pt>
                <c:pt idx="18">
                  <c:v>19-T1</c:v>
                </c:pt>
                <c:pt idx="19">
                  <c:v>19-T2</c:v>
                </c:pt>
                <c:pt idx="20">
                  <c:v>19-T3</c:v>
                </c:pt>
                <c:pt idx="21">
                  <c:v>19-T4</c:v>
                </c:pt>
                <c:pt idx="22">
                  <c:v>20-T1</c:v>
                </c:pt>
                <c:pt idx="23">
                  <c:v>20-T2</c:v>
                </c:pt>
                <c:pt idx="24">
                  <c:v>20-T3</c:v>
                </c:pt>
                <c:pt idx="25">
                  <c:v>20-T4</c:v>
                </c:pt>
                <c:pt idx="26">
                  <c:v>21-T1</c:v>
                </c:pt>
                <c:pt idx="27">
                  <c:v>21-T2</c:v>
                </c:pt>
                <c:pt idx="28">
                  <c:v>21-T3</c:v>
                </c:pt>
                <c:pt idx="29">
                  <c:v>21-T4</c:v>
                </c:pt>
                <c:pt idx="30">
                  <c:v>22-T1</c:v>
                </c:pt>
                <c:pt idx="31">
                  <c:v>22-T2</c:v>
                </c:pt>
                <c:pt idx="32">
                  <c:v>22-T3</c:v>
                </c:pt>
              </c:strCache>
            </c:strRef>
          </c:cat>
          <c:val>
            <c:numRef>
              <c:f>Resumen!$D$37:$D$69</c:f>
              <c:numCache>
                <c:formatCode>#,##0</c:formatCode>
                <c:ptCount val="33"/>
                <c:pt idx="0">
                  <c:v>16454</c:v>
                </c:pt>
                <c:pt idx="1">
                  <c:v>20739</c:v>
                </c:pt>
                <c:pt idx="2">
                  <c:v>19595</c:v>
                </c:pt>
                <c:pt idx="3">
                  <c:v>19612</c:v>
                </c:pt>
                <c:pt idx="4">
                  <c:v>15249</c:v>
                </c:pt>
                <c:pt idx="5">
                  <c:v>18958</c:v>
                </c:pt>
                <c:pt idx="6">
                  <c:v>17041</c:v>
                </c:pt>
                <c:pt idx="7">
                  <c:v>18847</c:v>
                </c:pt>
                <c:pt idx="8">
                  <c:v>13660</c:v>
                </c:pt>
                <c:pt idx="9">
                  <c:v>17641</c:v>
                </c:pt>
                <c:pt idx="10">
                  <c:v>17483</c:v>
                </c:pt>
                <c:pt idx="11">
                  <c:v>17095</c:v>
                </c:pt>
                <c:pt idx="12">
                  <c:v>12545</c:v>
                </c:pt>
                <c:pt idx="13">
                  <c:v>16901</c:v>
                </c:pt>
                <c:pt idx="14">
                  <c:v>16226</c:v>
                </c:pt>
                <c:pt idx="15">
                  <c:v>17077</c:v>
                </c:pt>
                <c:pt idx="16">
                  <c:v>12249</c:v>
                </c:pt>
                <c:pt idx="17">
                  <c:v>16689</c:v>
                </c:pt>
                <c:pt idx="18">
                  <c:v>16423</c:v>
                </c:pt>
                <c:pt idx="19">
                  <c:v>16409</c:v>
                </c:pt>
                <c:pt idx="20">
                  <c:v>12607</c:v>
                </c:pt>
                <c:pt idx="21">
                  <c:v>16581</c:v>
                </c:pt>
                <c:pt idx="22">
                  <c:v>13690</c:v>
                </c:pt>
                <c:pt idx="23">
                  <c:v>9552</c:v>
                </c:pt>
                <c:pt idx="24">
                  <c:v>14835</c:v>
                </c:pt>
                <c:pt idx="25">
                  <c:v>16883</c:v>
                </c:pt>
                <c:pt idx="26">
                  <c:v>15048</c:v>
                </c:pt>
                <c:pt idx="27">
                  <c:v>15937</c:v>
                </c:pt>
                <c:pt idx="28">
                  <c:v>11767</c:v>
                </c:pt>
                <c:pt idx="29">
                  <c:v>14416</c:v>
                </c:pt>
                <c:pt idx="30">
                  <c:v>14730</c:v>
                </c:pt>
                <c:pt idx="31">
                  <c:v>14306</c:v>
                </c:pt>
                <c:pt idx="32">
                  <c:v>11321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3F-4688-A887-750F9FCD9833}"/>
            </c:ext>
          </c:extLst>
        </c:ser>
        <c:ser>
          <c:idx val="1"/>
          <c:order val="1"/>
          <c:tx>
            <c:v>Divorcios no consensuados</c:v>
          </c:tx>
          <c:cat>
            <c:strRef>
              <c:f>Resumen!$B$37:$B$69</c:f>
              <c:strCache>
                <c:ptCount val="33"/>
                <c:pt idx="0">
                  <c:v>14-T3</c:v>
                </c:pt>
                <c:pt idx="1">
                  <c:v>14-T4</c:v>
                </c:pt>
                <c:pt idx="2">
                  <c:v>15-T1</c:v>
                </c:pt>
                <c:pt idx="3">
                  <c:v>15-T2</c:v>
                </c:pt>
                <c:pt idx="4">
                  <c:v>15-T3</c:v>
                </c:pt>
                <c:pt idx="5">
                  <c:v>15-T4</c:v>
                </c:pt>
                <c:pt idx="6">
                  <c:v>16-T1</c:v>
                </c:pt>
                <c:pt idx="7">
                  <c:v>16-T2</c:v>
                </c:pt>
                <c:pt idx="8">
                  <c:v>16-T3</c:v>
                </c:pt>
                <c:pt idx="9">
                  <c:v>16-T4</c:v>
                </c:pt>
                <c:pt idx="10">
                  <c:v>17-T1</c:v>
                </c:pt>
                <c:pt idx="11">
                  <c:v>17-T2</c:v>
                </c:pt>
                <c:pt idx="12">
                  <c:v>17-T3</c:v>
                </c:pt>
                <c:pt idx="13">
                  <c:v>17-T4</c:v>
                </c:pt>
                <c:pt idx="14">
                  <c:v>18-T1</c:v>
                </c:pt>
                <c:pt idx="15">
                  <c:v>18-T2</c:v>
                </c:pt>
                <c:pt idx="16">
                  <c:v>18-T3</c:v>
                </c:pt>
                <c:pt idx="17">
                  <c:v>18-T4</c:v>
                </c:pt>
                <c:pt idx="18">
                  <c:v>19-T1</c:v>
                </c:pt>
                <c:pt idx="19">
                  <c:v>19-T2</c:v>
                </c:pt>
                <c:pt idx="20">
                  <c:v>19-T3</c:v>
                </c:pt>
                <c:pt idx="21">
                  <c:v>19-T4</c:v>
                </c:pt>
                <c:pt idx="22">
                  <c:v>20-T1</c:v>
                </c:pt>
                <c:pt idx="23">
                  <c:v>20-T2</c:v>
                </c:pt>
                <c:pt idx="24">
                  <c:v>20-T3</c:v>
                </c:pt>
                <c:pt idx="25">
                  <c:v>20-T4</c:v>
                </c:pt>
                <c:pt idx="26">
                  <c:v>21-T1</c:v>
                </c:pt>
                <c:pt idx="27">
                  <c:v>21-T2</c:v>
                </c:pt>
                <c:pt idx="28">
                  <c:v>21-T3</c:v>
                </c:pt>
                <c:pt idx="29">
                  <c:v>21-T4</c:v>
                </c:pt>
                <c:pt idx="30">
                  <c:v>22-T1</c:v>
                </c:pt>
                <c:pt idx="31">
                  <c:v>22-T2</c:v>
                </c:pt>
                <c:pt idx="32">
                  <c:v>22-T3</c:v>
                </c:pt>
              </c:strCache>
            </c:strRef>
          </c:cat>
          <c:val>
            <c:numRef>
              <c:f>Resumen!$E$37:$E$69</c:f>
              <c:numCache>
                <c:formatCode>#,##0</c:formatCode>
                <c:ptCount val="33"/>
                <c:pt idx="0">
                  <c:v>10812</c:v>
                </c:pt>
                <c:pt idx="1">
                  <c:v>14302</c:v>
                </c:pt>
                <c:pt idx="2">
                  <c:v>13420</c:v>
                </c:pt>
                <c:pt idx="3">
                  <c:v>13004</c:v>
                </c:pt>
                <c:pt idx="4">
                  <c:v>10027</c:v>
                </c:pt>
                <c:pt idx="5">
                  <c:v>13512</c:v>
                </c:pt>
                <c:pt idx="6">
                  <c:v>11699</c:v>
                </c:pt>
                <c:pt idx="7">
                  <c:v>13011</c:v>
                </c:pt>
                <c:pt idx="8">
                  <c:v>9325</c:v>
                </c:pt>
                <c:pt idx="9">
                  <c:v>12795</c:v>
                </c:pt>
                <c:pt idx="10">
                  <c:v>12679</c:v>
                </c:pt>
                <c:pt idx="11">
                  <c:v>11520</c:v>
                </c:pt>
                <c:pt idx="12">
                  <c:v>8727</c:v>
                </c:pt>
                <c:pt idx="13">
                  <c:v>12093</c:v>
                </c:pt>
                <c:pt idx="14">
                  <c:v>11594</c:v>
                </c:pt>
                <c:pt idx="15">
                  <c:v>11986</c:v>
                </c:pt>
                <c:pt idx="16">
                  <c:v>8566</c:v>
                </c:pt>
                <c:pt idx="17">
                  <c:v>12287</c:v>
                </c:pt>
                <c:pt idx="18">
                  <c:v>11668</c:v>
                </c:pt>
                <c:pt idx="19">
                  <c:v>10869</c:v>
                </c:pt>
                <c:pt idx="20">
                  <c:v>8528</c:v>
                </c:pt>
                <c:pt idx="21">
                  <c:v>11761</c:v>
                </c:pt>
                <c:pt idx="22">
                  <c:v>9290</c:v>
                </c:pt>
                <c:pt idx="23">
                  <c:v>6264</c:v>
                </c:pt>
                <c:pt idx="24">
                  <c:v>9809</c:v>
                </c:pt>
                <c:pt idx="25">
                  <c:v>10727</c:v>
                </c:pt>
                <c:pt idx="26">
                  <c:v>9290</c:v>
                </c:pt>
                <c:pt idx="27">
                  <c:v>9750</c:v>
                </c:pt>
                <c:pt idx="28">
                  <c:v>7520</c:v>
                </c:pt>
                <c:pt idx="29">
                  <c:v>9777</c:v>
                </c:pt>
                <c:pt idx="30">
                  <c:v>9498</c:v>
                </c:pt>
                <c:pt idx="31">
                  <c:v>9118</c:v>
                </c:pt>
                <c:pt idx="32">
                  <c:v>7413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3F-4688-A887-750F9FCD9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866496"/>
        <c:axId val="229928320"/>
      </c:lineChart>
      <c:catAx>
        <c:axId val="229866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29928320"/>
        <c:crosses val="autoZero"/>
        <c:auto val="1"/>
        <c:lblAlgn val="ctr"/>
        <c:lblOffset val="100"/>
        <c:noMultiLvlLbl val="0"/>
      </c:catAx>
      <c:valAx>
        <c:axId val="2299283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29866496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nulidad presentadas por cada 1.000.000 habitantes. Tercer trimestre de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2206993578251E-2"/>
          <c:y val="0.19667112641560475"/>
          <c:w val="0.92339787998603184"/>
          <c:h val="0.416875026544012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'Nulidades TSJ 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'Nulidades TSJ '!$I$50:$I$66</c:f>
              <c:numCache>
                <c:formatCode>#,##0.0</c:formatCode>
                <c:ptCount val="17"/>
                <c:pt idx="0">
                  <c:v>0.46179351364830729</c:v>
                </c:pt>
                <c:pt idx="1">
                  <c:v>0</c:v>
                </c:pt>
                <c:pt idx="2">
                  <c:v>0.99552115034459954</c:v>
                </c:pt>
                <c:pt idx="3">
                  <c:v>0</c:v>
                </c:pt>
                <c:pt idx="4">
                  <c:v>0.45947182794434138</c:v>
                </c:pt>
                <c:pt idx="5">
                  <c:v>0</c:v>
                </c:pt>
                <c:pt idx="6">
                  <c:v>0</c:v>
                </c:pt>
                <c:pt idx="7">
                  <c:v>0.97456720688551213</c:v>
                </c:pt>
                <c:pt idx="8">
                  <c:v>0</c:v>
                </c:pt>
                <c:pt idx="9">
                  <c:v>0.19643127586631595</c:v>
                </c:pt>
                <c:pt idx="10">
                  <c:v>0</c:v>
                </c:pt>
                <c:pt idx="11">
                  <c:v>0.74372887809986188</c:v>
                </c:pt>
                <c:pt idx="12">
                  <c:v>0.59307970872669347</c:v>
                </c:pt>
                <c:pt idx="13">
                  <c:v>0</c:v>
                </c:pt>
                <c:pt idx="14">
                  <c:v>0</c:v>
                </c:pt>
                <c:pt idx="15">
                  <c:v>0.90612499722499218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4B-4D38-8225-A489E779C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Modificación de medidas no consensuadas presentadas por cada 100.000 habitantes.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Tercer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2022</a:t>
            </a:r>
          </a:p>
        </c:rich>
      </c:tx>
      <c:layout>
        <c:manualLayout>
          <c:xMode val="edge"/>
          <c:yMode val="edge"/>
          <c:x val="0.11590505928138294"/>
          <c:y val="2.22841225626740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'Modif. medidas no consens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'Modif. medidas no consens TSJ'!$I$50:$I$66</c:f>
              <c:numCache>
                <c:formatCode>#,##0.0</c:formatCode>
                <c:ptCount val="17"/>
                <c:pt idx="0">
                  <c:v>16.081959112802302</c:v>
                </c:pt>
                <c:pt idx="1">
                  <c:v>11.996903440772268</c:v>
                </c:pt>
                <c:pt idx="2">
                  <c:v>13.439535529652096</c:v>
                </c:pt>
                <c:pt idx="3">
                  <c:v>15.132785945892641</c:v>
                </c:pt>
                <c:pt idx="4">
                  <c:v>16.357197074818554</c:v>
                </c:pt>
                <c:pt idx="5">
                  <c:v>8.8855169491235806</c:v>
                </c:pt>
                <c:pt idx="6">
                  <c:v>11.856219916424198</c:v>
                </c:pt>
                <c:pt idx="7">
                  <c:v>12.76683041020021</c:v>
                </c:pt>
                <c:pt idx="8">
                  <c:v>11.588911749794624</c:v>
                </c:pt>
                <c:pt idx="9">
                  <c:v>15.4198551555058</c:v>
                </c:pt>
                <c:pt idx="10">
                  <c:v>12.331099507230293</c:v>
                </c:pt>
                <c:pt idx="11">
                  <c:v>11.862475605692799</c:v>
                </c:pt>
                <c:pt idx="12">
                  <c:v>13.210850511887097</c:v>
                </c:pt>
                <c:pt idx="13">
                  <c:v>14.430871879323956</c:v>
                </c:pt>
                <c:pt idx="14">
                  <c:v>4.9727853022549322</c:v>
                </c:pt>
                <c:pt idx="15">
                  <c:v>11.281256215451153</c:v>
                </c:pt>
                <c:pt idx="16">
                  <c:v>11.894142134998514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73-4CE0-B23B-B9C646F34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Modificación de medidas consensuadas presentadas por cada 100.000 habitantes. Tercer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2022</a:t>
            </a:r>
          </a:p>
        </c:rich>
      </c:tx>
      <c:layout>
        <c:manualLayout>
          <c:xMode val="edge"/>
          <c:yMode val="edge"/>
          <c:x val="0.119077954238771"/>
          <c:y val="3.417971629950749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4538902976111046E-2"/>
          <c:y val="0.18415730337078651"/>
          <c:w val="0.92474546613876651"/>
          <c:h val="0.494347518357958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'Modif. medidas consens.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'Modif. medidas consens. TSJ'!$I$50:$I$66</c:f>
              <c:numCache>
                <c:formatCode>#,##0.0</c:formatCode>
                <c:ptCount val="17"/>
                <c:pt idx="0">
                  <c:v>5.4029841096851952</c:v>
                </c:pt>
                <c:pt idx="1">
                  <c:v>5.8098211631412875</c:v>
                </c:pt>
                <c:pt idx="2">
                  <c:v>6.570439592274357</c:v>
                </c:pt>
                <c:pt idx="3">
                  <c:v>6.5462051563692878</c:v>
                </c:pt>
                <c:pt idx="4">
                  <c:v>5.7893450320987014</c:v>
                </c:pt>
                <c:pt idx="5">
                  <c:v>5.1262597783405273</c:v>
                </c:pt>
                <c:pt idx="6">
                  <c:v>3.4598221820170254</c:v>
                </c:pt>
                <c:pt idx="7">
                  <c:v>3.021158341345088</c:v>
                </c:pt>
                <c:pt idx="8">
                  <c:v>6.4882488177896729</c:v>
                </c:pt>
                <c:pt idx="9">
                  <c:v>5.7947226380563208</c:v>
                </c:pt>
                <c:pt idx="10">
                  <c:v>4.0787482985454044</c:v>
                </c:pt>
                <c:pt idx="11">
                  <c:v>4.9457970393640815</c:v>
                </c:pt>
                <c:pt idx="12">
                  <c:v>4.7891186479680501</c:v>
                </c:pt>
                <c:pt idx="13">
                  <c:v>4.9626527729801841</c:v>
                </c:pt>
                <c:pt idx="14">
                  <c:v>6.3289994755971861</c:v>
                </c:pt>
                <c:pt idx="15">
                  <c:v>4.4400124864024617</c:v>
                </c:pt>
                <c:pt idx="16">
                  <c:v>2.8170336635522797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1E-4CF3-BAEE-AC17C16CD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Guarda,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custodia y alimentos hijos no matrimoniales no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consensuada presentadas por cada 100.000 habitantes. Tercer trimestre de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'Guarda cust hij no matr. no con'!$B$50:$B$66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'Guarda cust hij no matr. no con'!$I$50:$I$66</c:f>
              <c:numCache>
                <c:formatCode>#,##0.0</c:formatCode>
                <c:ptCount val="17"/>
                <c:pt idx="0">
                  <c:v>15.40081368017105</c:v>
                </c:pt>
                <c:pt idx="1">
                  <c:v>7.6206745126918181</c:v>
                </c:pt>
                <c:pt idx="2">
                  <c:v>7.4664086275844976</c:v>
                </c:pt>
                <c:pt idx="3">
                  <c:v>11.647144239254446</c:v>
                </c:pt>
                <c:pt idx="4">
                  <c:v>19.573499870428943</c:v>
                </c:pt>
                <c:pt idx="5">
                  <c:v>7.0058883637320539</c:v>
                </c:pt>
                <c:pt idx="6">
                  <c:v>7.0040302709125157</c:v>
                </c:pt>
                <c:pt idx="7">
                  <c:v>10.817695996429185</c:v>
                </c:pt>
                <c:pt idx="8">
                  <c:v>9.790189305258874</c:v>
                </c:pt>
                <c:pt idx="9">
                  <c:v>11.550159020939377</c:v>
                </c:pt>
                <c:pt idx="10">
                  <c:v>9.8648796057842354</c:v>
                </c:pt>
                <c:pt idx="11">
                  <c:v>9.1106787567233081</c:v>
                </c:pt>
                <c:pt idx="12">
                  <c:v>11.179552509498173</c:v>
                </c:pt>
                <c:pt idx="13">
                  <c:v>15.998025386580855</c:v>
                </c:pt>
                <c:pt idx="14">
                  <c:v>11.603165705261507</c:v>
                </c:pt>
                <c:pt idx="15">
                  <c:v>8.5628812237761771</c:v>
                </c:pt>
                <c:pt idx="16">
                  <c:v>7.1990860290780478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71-4C23-B681-953E9C95F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Guarda,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custodia y alimentos hijos no matrimoniales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consensuada presentadas por cada 100.000 habitantes. Tercer 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trimestre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'Guarda custod hij no matr. cons'!$B$50:$B$66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'Guarda custod hij no matr. cons'!$I$50:$I$66</c:f>
              <c:numCache>
                <c:formatCode>#,##0.0</c:formatCode>
                <c:ptCount val="17"/>
                <c:pt idx="0">
                  <c:v>11.775734598031836</c:v>
                </c:pt>
                <c:pt idx="1">
                  <c:v>7.9979356271815121</c:v>
                </c:pt>
                <c:pt idx="2">
                  <c:v>7.267304397515578</c:v>
                </c:pt>
                <c:pt idx="3">
                  <c:v>11.732159890635867</c:v>
                </c:pt>
                <c:pt idx="4">
                  <c:v>17.735612558651578</c:v>
                </c:pt>
                <c:pt idx="5">
                  <c:v>8.372890971289527</c:v>
                </c:pt>
                <c:pt idx="6">
                  <c:v>4.6412248783155228</c:v>
                </c:pt>
                <c:pt idx="7">
                  <c:v>8.5761914205925081</c:v>
                </c:pt>
                <c:pt idx="8">
                  <c:v>10.201325864009902</c:v>
                </c:pt>
                <c:pt idx="9">
                  <c:v>9.0947680726104281</c:v>
                </c:pt>
                <c:pt idx="10">
                  <c:v>9.0111881014375221</c:v>
                </c:pt>
                <c:pt idx="11">
                  <c:v>6.7307463468037509</c:v>
                </c:pt>
                <c:pt idx="12">
                  <c:v>7.5321123008290067</c:v>
                </c:pt>
                <c:pt idx="13">
                  <c:v>7.5745752850750181</c:v>
                </c:pt>
                <c:pt idx="14">
                  <c:v>7.3838327215300499</c:v>
                </c:pt>
                <c:pt idx="15">
                  <c:v>7.4302249772449356</c:v>
                </c:pt>
                <c:pt idx="16">
                  <c:v>4.6950561059204663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A4-4797-83D0-401D4CD76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Separaciones consensuadas</c:v>
          </c:tx>
          <c:cat>
            <c:strRef>
              <c:f>Resumen!$B$37:$B$69</c:f>
              <c:strCache>
                <c:ptCount val="33"/>
                <c:pt idx="0">
                  <c:v>14-T3</c:v>
                </c:pt>
                <c:pt idx="1">
                  <c:v>14-T4</c:v>
                </c:pt>
                <c:pt idx="2">
                  <c:v>15-T1</c:v>
                </c:pt>
                <c:pt idx="3">
                  <c:v>15-T2</c:v>
                </c:pt>
                <c:pt idx="4">
                  <c:v>15-T3</c:v>
                </c:pt>
                <c:pt idx="5">
                  <c:v>15-T4</c:v>
                </c:pt>
                <c:pt idx="6">
                  <c:v>16-T1</c:v>
                </c:pt>
                <c:pt idx="7">
                  <c:v>16-T2</c:v>
                </c:pt>
                <c:pt idx="8">
                  <c:v>16-T3</c:v>
                </c:pt>
                <c:pt idx="9">
                  <c:v>16-T4</c:v>
                </c:pt>
                <c:pt idx="10">
                  <c:v>17-T1</c:v>
                </c:pt>
                <c:pt idx="11">
                  <c:v>17-T2</c:v>
                </c:pt>
                <c:pt idx="12">
                  <c:v>17-T3</c:v>
                </c:pt>
                <c:pt idx="13">
                  <c:v>17-T4</c:v>
                </c:pt>
                <c:pt idx="14">
                  <c:v>18-T1</c:v>
                </c:pt>
                <c:pt idx="15">
                  <c:v>18-T2</c:v>
                </c:pt>
                <c:pt idx="16">
                  <c:v>18-T3</c:v>
                </c:pt>
                <c:pt idx="17">
                  <c:v>18-T4</c:v>
                </c:pt>
                <c:pt idx="18">
                  <c:v>19-T1</c:v>
                </c:pt>
                <c:pt idx="19">
                  <c:v>19-T2</c:v>
                </c:pt>
                <c:pt idx="20">
                  <c:v>19-T3</c:v>
                </c:pt>
                <c:pt idx="21">
                  <c:v>19-T4</c:v>
                </c:pt>
                <c:pt idx="22">
                  <c:v>20-T1</c:v>
                </c:pt>
                <c:pt idx="23">
                  <c:v>20-T2</c:v>
                </c:pt>
                <c:pt idx="24">
                  <c:v>20-T3</c:v>
                </c:pt>
                <c:pt idx="25">
                  <c:v>20-T4</c:v>
                </c:pt>
                <c:pt idx="26">
                  <c:v>21-T1</c:v>
                </c:pt>
                <c:pt idx="27">
                  <c:v>21-T2</c:v>
                </c:pt>
                <c:pt idx="28">
                  <c:v>21-T3</c:v>
                </c:pt>
                <c:pt idx="29">
                  <c:v>21-T4</c:v>
                </c:pt>
                <c:pt idx="30">
                  <c:v>22-T1</c:v>
                </c:pt>
                <c:pt idx="31">
                  <c:v>22-T2</c:v>
                </c:pt>
                <c:pt idx="32">
                  <c:v>22-T3</c:v>
                </c:pt>
              </c:strCache>
            </c:strRef>
          </c:cat>
          <c:val>
            <c:numRef>
              <c:f>Resumen!$F$37:$F$69</c:f>
              <c:numCache>
                <c:formatCode>#,##0</c:formatCode>
                <c:ptCount val="33"/>
                <c:pt idx="0">
                  <c:v>1087</c:v>
                </c:pt>
                <c:pt idx="1">
                  <c:v>1305</c:v>
                </c:pt>
                <c:pt idx="2">
                  <c:v>1266</c:v>
                </c:pt>
                <c:pt idx="3">
                  <c:v>1229</c:v>
                </c:pt>
                <c:pt idx="4">
                  <c:v>987</c:v>
                </c:pt>
                <c:pt idx="5">
                  <c:v>1137</c:v>
                </c:pt>
                <c:pt idx="6">
                  <c:v>1017</c:v>
                </c:pt>
                <c:pt idx="7">
                  <c:v>1061</c:v>
                </c:pt>
                <c:pt idx="8">
                  <c:v>816</c:v>
                </c:pt>
                <c:pt idx="9">
                  <c:v>1018</c:v>
                </c:pt>
                <c:pt idx="10">
                  <c:v>1041</c:v>
                </c:pt>
                <c:pt idx="11">
                  <c:v>933</c:v>
                </c:pt>
                <c:pt idx="12">
                  <c:v>683</c:v>
                </c:pt>
                <c:pt idx="13">
                  <c:v>1030</c:v>
                </c:pt>
                <c:pt idx="14">
                  <c:v>864</c:v>
                </c:pt>
                <c:pt idx="15">
                  <c:v>983</c:v>
                </c:pt>
                <c:pt idx="16">
                  <c:v>644</c:v>
                </c:pt>
                <c:pt idx="17">
                  <c:v>904</c:v>
                </c:pt>
                <c:pt idx="18">
                  <c:v>900</c:v>
                </c:pt>
                <c:pt idx="19">
                  <c:v>832</c:v>
                </c:pt>
                <c:pt idx="20">
                  <c:v>654</c:v>
                </c:pt>
                <c:pt idx="21">
                  <c:v>824</c:v>
                </c:pt>
                <c:pt idx="22">
                  <c:v>660</c:v>
                </c:pt>
                <c:pt idx="23">
                  <c:v>446</c:v>
                </c:pt>
                <c:pt idx="24">
                  <c:v>783</c:v>
                </c:pt>
                <c:pt idx="25">
                  <c:v>808</c:v>
                </c:pt>
                <c:pt idx="26">
                  <c:v>724</c:v>
                </c:pt>
                <c:pt idx="27">
                  <c:v>741</c:v>
                </c:pt>
                <c:pt idx="28">
                  <c:v>556</c:v>
                </c:pt>
                <c:pt idx="29">
                  <c:v>666</c:v>
                </c:pt>
                <c:pt idx="30">
                  <c:v>723</c:v>
                </c:pt>
                <c:pt idx="31">
                  <c:v>643</c:v>
                </c:pt>
                <c:pt idx="32">
                  <c:v>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5B-4DC0-BD04-995652EABC64}"/>
            </c:ext>
          </c:extLst>
        </c:ser>
        <c:ser>
          <c:idx val="1"/>
          <c:order val="1"/>
          <c:tx>
            <c:v>Separaciones no consensuadas</c:v>
          </c:tx>
          <c:cat>
            <c:strRef>
              <c:f>Resumen!$B$37:$B$69</c:f>
              <c:strCache>
                <c:ptCount val="33"/>
                <c:pt idx="0">
                  <c:v>14-T3</c:v>
                </c:pt>
                <c:pt idx="1">
                  <c:v>14-T4</c:v>
                </c:pt>
                <c:pt idx="2">
                  <c:v>15-T1</c:v>
                </c:pt>
                <c:pt idx="3">
                  <c:v>15-T2</c:v>
                </c:pt>
                <c:pt idx="4">
                  <c:v>15-T3</c:v>
                </c:pt>
                <c:pt idx="5">
                  <c:v>15-T4</c:v>
                </c:pt>
                <c:pt idx="6">
                  <c:v>16-T1</c:v>
                </c:pt>
                <c:pt idx="7">
                  <c:v>16-T2</c:v>
                </c:pt>
                <c:pt idx="8">
                  <c:v>16-T3</c:v>
                </c:pt>
                <c:pt idx="9">
                  <c:v>16-T4</c:v>
                </c:pt>
                <c:pt idx="10">
                  <c:v>17-T1</c:v>
                </c:pt>
                <c:pt idx="11">
                  <c:v>17-T2</c:v>
                </c:pt>
                <c:pt idx="12">
                  <c:v>17-T3</c:v>
                </c:pt>
                <c:pt idx="13">
                  <c:v>17-T4</c:v>
                </c:pt>
                <c:pt idx="14">
                  <c:v>18-T1</c:v>
                </c:pt>
                <c:pt idx="15">
                  <c:v>18-T2</c:v>
                </c:pt>
                <c:pt idx="16">
                  <c:v>18-T3</c:v>
                </c:pt>
                <c:pt idx="17">
                  <c:v>18-T4</c:v>
                </c:pt>
                <c:pt idx="18">
                  <c:v>19-T1</c:v>
                </c:pt>
                <c:pt idx="19">
                  <c:v>19-T2</c:v>
                </c:pt>
                <c:pt idx="20">
                  <c:v>19-T3</c:v>
                </c:pt>
                <c:pt idx="21">
                  <c:v>19-T4</c:v>
                </c:pt>
                <c:pt idx="22">
                  <c:v>20-T1</c:v>
                </c:pt>
                <c:pt idx="23">
                  <c:v>20-T2</c:v>
                </c:pt>
                <c:pt idx="24">
                  <c:v>20-T3</c:v>
                </c:pt>
                <c:pt idx="25">
                  <c:v>20-T4</c:v>
                </c:pt>
                <c:pt idx="26">
                  <c:v>21-T1</c:v>
                </c:pt>
                <c:pt idx="27">
                  <c:v>21-T2</c:v>
                </c:pt>
                <c:pt idx="28">
                  <c:v>21-T3</c:v>
                </c:pt>
                <c:pt idx="29">
                  <c:v>21-T4</c:v>
                </c:pt>
                <c:pt idx="30">
                  <c:v>22-T1</c:v>
                </c:pt>
                <c:pt idx="31">
                  <c:v>22-T2</c:v>
                </c:pt>
                <c:pt idx="32">
                  <c:v>22-T3</c:v>
                </c:pt>
              </c:strCache>
            </c:strRef>
          </c:cat>
          <c:val>
            <c:numRef>
              <c:f>Resumen!$G$37:$G$69</c:f>
              <c:numCache>
                <c:formatCode>#,##0</c:formatCode>
                <c:ptCount val="33"/>
                <c:pt idx="0">
                  <c:v>454</c:v>
                </c:pt>
                <c:pt idx="1">
                  <c:v>624</c:v>
                </c:pt>
                <c:pt idx="2">
                  <c:v>552</c:v>
                </c:pt>
                <c:pt idx="3">
                  <c:v>512</c:v>
                </c:pt>
                <c:pt idx="4">
                  <c:v>395</c:v>
                </c:pt>
                <c:pt idx="5">
                  <c:v>521</c:v>
                </c:pt>
                <c:pt idx="6">
                  <c:v>478</c:v>
                </c:pt>
                <c:pt idx="7">
                  <c:v>515</c:v>
                </c:pt>
                <c:pt idx="8">
                  <c:v>400</c:v>
                </c:pt>
                <c:pt idx="9">
                  <c:v>535</c:v>
                </c:pt>
                <c:pt idx="10">
                  <c:v>491</c:v>
                </c:pt>
                <c:pt idx="11">
                  <c:v>440</c:v>
                </c:pt>
                <c:pt idx="12">
                  <c:v>351</c:v>
                </c:pt>
                <c:pt idx="13">
                  <c:v>479</c:v>
                </c:pt>
                <c:pt idx="14">
                  <c:v>424</c:v>
                </c:pt>
                <c:pt idx="15">
                  <c:v>466</c:v>
                </c:pt>
                <c:pt idx="16">
                  <c:v>303</c:v>
                </c:pt>
                <c:pt idx="17">
                  <c:v>442</c:v>
                </c:pt>
                <c:pt idx="18">
                  <c:v>461</c:v>
                </c:pt>
                <c:pt idx="19">
                  <c:v>367</c:v>
                </c:pt>
                <c:pt idx="20">
                  <c:v>286</c:v>
                </c:pt>
                <c:pt idx="21">
                  <c:v>397</c:v>
                </c:pt>
                <c:pt idx="22">
                  <c:v>355</c:v>
                </c:pt>
                <c:pt idx="23">
                  <c:v>214</c:v>
                </c:pt>
                <c:pt idx="24">
                  <c:v>305</c:v>
                </c:pt>
                <c:pt idx="25">
                  <c:v>361</c:v>
                </c:pt>
                <c:pt idx="26">
                  <c:v>305</c:v>
                </c:pt>
                <c:pt idx="27">
                  <c:v>306</c:v>
                </c:pt>
                <c:pt idx="28">
                  <c:v>263</c:v>
                </c:pt>
                <c:pt idx="29">
                  <c:v>313</c:v>
                </c:pt>
                <c:pt idx="30">
                  <c:v>292</c:v>
                </c:pt>
                <c:pt idx="31">
                  <c:v>301</c:v>
                </c:pt>
                <c:pt idx="32">
                  <c:v>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5B-4DC0-BD04-995652EAB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064"/>
        <c:axId val="229930048"/>
      </c:lineChart>
      <c:catAx>
        <c:axId val="210264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29930048"/>
        <c:crosses val="autoZero"/>
        <c:auto val="1"/>
        <c:lblAlgn val="ctr"/>
        <c:lblOffset val="100"/>
        <c:noMultiLvlLbl val="0"/>
      </c:catAx>
      <c:valAx>
        <c:axId val="2299300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10264064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Modificación medidas consensuadas</c:v>
          </c:tx>
          <c:cat>
            <c:strRef>
              <c:f>Resumen!$B$104:$B$136</c:f>
              <c:strCache>
                <c:ptCount val="33"/>
                <c:pt idx="0">
                  <c:v>14-T3</c:v>
                </c:pt>
                <c:pt idx="1">
                  <c:v>14-T4</c:v>
                </c:pt>
                <c:pt idx="2">
                  <c:v>15-T1</c:v>
                </c:pt>
                <c:pt idx="3">
                  <c:v>15-T2</c:v>
                </c:pt>
                <c:pt idx="4">
                  <c:v>15-T3</c:v>
                </c:pt>
                <c:pt idx="5">
                  <c:v>15-T4</c:v>
                </c:pt>
                <c:pt idx="6">
                  <c:v>16-T1</c:v>
                </c:pt>
                <c:pt idx="7">
                  <c:v>16-T2</c:v>
                </c:pt>
                <c:pt idx="8">
                  <c:v>16-T3</c:v>
                </c:pt>
                <c:pt idx="9">
                  <c:v>16-T4</c:v>
                </c:pt>
                <c:pt idx="10">
                  <c:v>17-T1</c:v>
                </c:pt>
                <c:pt idx="11">
                  <c:v>17-T2</c:v>
                </c:pt>
                <c:pt idx="12">
                  <c:v>17-T3</c:v>
                </c:pt>
                <c:pt idx="13">
                  <c:v>17-T4</c:v>
                </c:pt>
                <c:pt idx="14">
                  <c:v>18-T1</c:v>
                </c:pt>
                <c:pt idx="15">
                  <c:v>18-T2</c:v>
                </c:pt>
                <c:pt idx="16">
                  <c:v>18-T3</c:v>
                </c:pt>
                <c:pt idx="17">
                  <c:v>18-T4</c:v>
                </c:pt>
                <c:pt idx="18">
                  <c:v>19-T1</c:v>
                </c:pt>
                <c:pt idx="19">
                  <c:v>19-T2</c:v>
                </c:pt>
                <c:pt idx="20">
                  <c:v>19-T3</c:v>
                </c:pt>
                <c:pt idx="21">
                  <c:v>19-T4</c:v>
                </c:pt>
                <c:pt idx="22">
                  <c:v>20-T1</c:v>
                </c:pt>
                <c:pt idx="23">
                  <c:v>20-T2</c:v>
                </c:pt>
                <c:pt idx="24">
                  <c:v>20-T3</c:v>
                </c:pt>
                <c:pt idx="25">
                  <c:v>20-T4</c:v>
                </c:pt>
                <c:pt idx="26">
                  <c:v>21-T1</c:v>
                </c:pt>
                <c:pt idx="27">
                  <c:v>21-T2</c:v>
                </c:pt>
                <c:pt idx="28">
                  <c:v>21-T3</c:v>
                </c:pt>
                <c:pt idx="29">
                  <c:v>21-T4</c:v>
                </c:pt>
                <c:pt idx="30">
                  <c:v>22-T1</c:v>
                </c:pt>
                <c:pt idx="31">
                  <c:v>22-T2</c:v>
                </c:pt>
                <c:pt idx="32">
                  <c:v>22-T3</c:v>
                </c:pt>
              </c:strCache>
            </c:strRef>
          </c:cat>
          <c:val>
            <c:numRef>
              <c:f>Resumen!$C$104:$C$136</c:f>
              <c:numCache>
                <c:formatCode>#,##0</c:formatCode>
                <c:ptCount val="33"/>
                <c:pt idx="0">
                  <c:v>1929</c:v>
                </c:pt>
                <c:pt idx="1">
                  <c:v>2567</c:v>
                </c:pt>
                <c:pt idx="2">
                  <c:v>2483</c:v>
                </c:pt>
                <c:pt idx="3">
                  <c:v>2644</c:v>
                </c:pt>
                <c:pt idx="4">
                  <c:v>2092</c:v>
                </c:pt>
                <c:pt idx="5">
                  <c:v>2586</c:v>
                </c:pt>
                <c:pt idx="6">
                  <c:v>2455</c:v>
                </c:pt>
                <c:pt idx="7">
                  <c:v>3032</c:v>
                </c:pt>
                <c:pt idx="8">
                  <c:v>1983</c:v>
                </c:pt>
                <c:pt idx="9">
                  <c:v>2744</c:v>
                </c:pt>
                <c:pt idx="10">
                  <c:v>2859</c:v>
                </c:pt>
                <c:pt idx="11">
                  <c:v>2804</c:v>
                </c:pt>
                <c:pt idx="12">
                  <c:v>2082</c:v>
                </c:pt>
                <c:pt idx="13">
                  <c:v>2872</c:v>
                </c:pt>
                <c:pt idx="14">
                  <c:v>2846</c:v>
                </c:pt>
                <c:pt idx="15">
                  <c:v>3144</c:v>
                </c:pt>
                <c:pt idx="16">
                  <c:v>2272</c:v>
                </c:pt>
                <c:pt idx="17">
                  <c:v>3104</c:v>
                </c:pt>
                <c:pt idx="18">
                  <c:v>3335</c:v>
                </c:pt>
                <c:pt idx="19">
                  <c:v>3176</c:v>
                </c:pt>
                <c:pt idx="20">
                  <c:v>2332</c:v>
                </c:pt>
                <c:pt idx="21">
                  <c:v>3323</c:v>
                </c:pt>
                <c:pt idx="22">
                  <c:v>2880</c:v>
                </c:pt>
                <c:pt idx="23">
                  <c:v>1846</c:v>
                </c:pt>
                <c:pt idx="24">
                  <c:v>2991</c:v>
                </c:pt>
                <c:pt idx="25">
                  <c:v>3612</c:v>
                </c:pt>
                <c:pt idx="26">
                  <c:v>3496</c:v>
                </c:pt>
                <c:pt idx="27">
                  <c:v>3680</c:v>
                </c:pt>
                <c:pt idx="28">
                  <c:v>2625</c:v>
                </c:pt>
                <c:pt idx="29">
                  <c:v>3154</c:v>
                </c:pt>
                <c:pt idx="30">
                  <c:v>3359</c:v>
                </c:pt>
                <c:pt idx="31">
                  <c:v>3398</c:v>
                </c:pt>
                <c:pt idx="32">
                  <c:v>2512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2A-4EF9-9475-81CCADDCAB1A}"/>
            </c:ext>
          </c:extLst>
        </c:ser>
        <c:ser>
          <c:idx val="1"/>
          <c:order val="1"/>
          <c:tx>
            <c:v>Modificación medidas no consensuadas</c:v>
          </c:tx>
          <c:cat>
            <c:strRef>
              <c:f>Resumen!$B$104:$B$136</c:f>
              <c:strCache>
                <c:ptCount val="33"/>
                <c:pt idx="0">
                  <c:v>14-T3</c:v>
                </c:pt>
                <c:pt idx="1">
                  <c:v>14-T4</c:v>
                </c:pt>
                <c:pt idx="2">
                  <c:v>15-T1</c:v>
                </c:pt>
                <c:pt idx="3">
                  <c:v>15-T2</c:v>
                </c:pt>
                <c:pt idx="4">
                  <c:v>15-T3</c:v>
                </c:pt>
                <c:pt idx="5">
                  <c:v>15-T4</c:v>
                </c:pt>
                <c:pt idx="6">
                  <c:v>16-T1</c:v>
                </c:pt>
                <c:pt idx="7">
                  <c:v>16-T2</c:v>
                </c:pt>
                <c:pt idx="8">
                  <c:v>16-T3</c:v>
                </c:pt>
                <c:pt idx="9">
                  <c:v>16-T4</c:v>
                </c:pt>
                <c:pt idx="10">
                  <c:v>17-T1</c:v>
                </c:pt>
                <c:pt idx="11">
                  <c:v>17-T2</c:v>
                </c:pt>
                <c:pt idx="12">
                  <c:v>17-T3</c:v>
                </c:pt>
                <c:pt idx="13">
                  <c:v>17-T4</c:v>
                </c:pt>
                <c:pt idx="14">
                  <c:v>18-T1</c:v>
                </c:pt>
                <c:pt idx="15">
                  <c:v>18-T2</c:v>
                </c:pt>
                <c:pt idx="16">
                  <c:v>18-T3</c:v>
                </c:pt>
                <c:pt idx="17">
                  <c:v>18-T4</c:v>
                </c:pt>
                <c:pt idx="18">
                  <c:v>19-T1</c:v>
                </c:pt>
                <c:pt idx="19">
                  <c:v>19-T2</c:v>
                </c:pt>
                <c:pt idx="20">
                  <c:v>19-T3</c:v>
                </c:pt>
                <c:pt idx="21">
                  <c:v>19-T4</c:v>
                </c:pt>
                <c:pt idx="22">
                  <c:v>20-T1</c:v>
                </c:pt>
                <c:pt idx="23">
                  <c:v>20-T2</c:v>
                </c:pt>
                <c:pt idx="24">
                  <c:v>20-T3</c:v>
                </c:pt>
                <c:pt idx="25">
                  <c:v>20-T4</c:v>
                </c:pt>
                <c:pt idx="26">
                  <c:v>21-T1</c:v>
                </c:pt>
                <c:pt idx="27">
                  <c:v>21-T2</c:v>
                </c:pt>
                <c:pt idx="28">
                  <c:v>21-T3</c:v>
                </c:pt>
                <c:pt idx="29">
                  <c:v>21-T4</c:v>
                </c:pt>
                <c:pt idx="30">
                  <c:v>22-T1</c:v>
                </c:pt>
                <c:pt idx="31">
                  <c:v>22-T2</c:v>
                </c:pt>
                <c:pt idx="32">
                  <c:v>22-T3</c:v>
                </c:pt>
              </c:strCache>
            </c:strRef>
          </c:cat>
          <c:val>
            <c:numRef>
              <c:f>Resumen!$D$104:$D$136</c:f>
              <c:numCache>
                <c:formatCode>#,##0</c:formatCode>
                <c:ptCount val="33"/>
                <c:pt idx="0">
                  <c:v>6834</c:v>
                </c:pt>
                <c:pt idx="1">
                  <c:v>9094</c:v>
                </c:pt>
                <c:pt idx="2">
                  <c:v>8879</c:v>
                </c:pt>
                <c:pt idx="3">
                  <c:v>9382</c:v>
                </c:pt>
                <c:pt idx="4">
                  <c:v>6911</c:v>
                </c:pt>
                <c:pt idx="5">
                  <c:v>9076</c:v>
                </c:pt>
                <c:pt idx="6">
                  <c:v>8554</c:v>
                </c:pt>
                <c:pt idx="7">
                  <c:v>9802</c:v>
                </c:pt>
                <c:pt idx="8">
                  <c:v>6644</c:v>
                </c:pt>
                <c:pt idx="9">
                  <c:v>9017</c:v>
                </c:pt>
                <c:pt idx="10">
                  <c:v>9186</c:v>
                </c:pt>
                <c:pt idx="11">
                  <c:v>9391</c:v>
                </c:pt>
                <c:pt idx="12">
                  <c:v>6385</c:v>
                </c:pt>
                <c:pt idx="13">
                  <c:v>9137</c:v>
                </c:pt>
                <c:pt idx="14">
                  <c:v>8734</c:v>
                </c:pt>
                <c:pt idx="15">
                  <c:v>9353</c:v>
                </c:pt>
                <c:pt idx="16">
                  <c:v>6516</c:v>
                </c:pt>
                <c:pt idx="17">
                  <c:v>9063</c:v>
                </c:pt>
                <c:pt idx="18">
                  <c:v>9440</c:v>
                </c:pt>
                <c:pt idx="19">
                  <c:v>9426</c:v>
                </c:pt>
                <c:pt idx="20">
                  <c:v>6792</c:v>
                </c:pt>
                <c:pt idx="21">
                  <c:v>9291</c:v>
                </c:pt>
                <c:pt idx="22">
                  <c:v>7854</c:v>
                </c:pt>
                <c:pt idx="23">
                  <c:v>5880</c:v>
                </c:pt>
                <c:pt idx="24">
                  <c:v>7376</c:v>
                </c:pt>
                <c:pt idx="25">
                  <c:v>8960</c:v>
                </c:pt>
                <c:pt idx="26">
                  <c:v>8439</c:v>
                </c:pt>
                <c:pt idx="27">
                  <c:v>9003</c:v>
                </c:pt>
                <c:pt idx="28">
                  <c:v>6416</c:v>
                </c:pt>
                <c:pt idx="29">
                  <c:v>8304</c:v>
                </c:pt>
                <c:pt idx="30">
                  <c:v>8518</c:v>
                </c:pt>
                <c:pt idx="31">
                  <c:v>8500</c:v>
                </c:pt>
                <c:pt idx="32">
                  <c:v>6384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2A-4EF9-9475-81CCADDCA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576"/>
        <c:axId val="229929472"/>
      </c:lineChart>
      <c:catAx>
        <c:axId val="210264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29929472"/>
        <c:crosses val="autoZero"/>
        <c:auto val="1"/>
        <c:lblAlgn val="ctr"/>
        <c:lblOffset val="100"/>
        <c:noMultiLvlLbl val="0"/>
      </c:catAx>
      <c:valAx>
        <c:axId val="2299294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102645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6049421600077765E-2"/>
          <c:y val="1.8912524856815806E-2"/>
          <c:w val="0.89999992223194325"/>
          <c:h val="4.9259929571941558E-2"/>
        </c:manualLayout>
      </c:layout>
      <c:overlay val="0"/>
      <c:txPr>
        <a:bodyPr/>
        <a:lstStyle/>
        <a:p>
          <a:pPr>
            <a:defRPr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Guarda custodia alimentos consensuada</c:v>
          </c:tx>
          <c:cat>
            <c:strRef>
              <c:f>Resumen!$B$104:$B$136</c:f>
              <c:strCache>
                <c:ptCount val="33"/>
                <c:pt idx="0">
                  <c:v>14-T3</c:v>
                </c:pt>
                <c:pt idx="1">
                  <c:v>14-T4</c:v>
                </c:pt>
                <c:pt idx="2">
                  <c:v>15-T1</c:v>
                </c:pt>
                <c:pt idx="3">
                  <c:v>15-T2</c:v>
                </c:pt>
                <c:pt idx="4">
                  <c:v>15-T3</c:v>
                </c:pt>
                <c:pt idx="5">
                  <c:v>15-T4</c:v>
                </c:pt>
                <c:pt idx="6">
                  <c:v>16-T1</c:v>
                </c:pt>
                <c:pt idx="7">
                  <c:v>16-T2</c:v>
                </c:pt>
                <c:pt idx="8">
                  <c:v>16-T3</c:v>
                </c:pt>
                <c:pt idx="9">
                  <c:v>16-T4</c:v>
                </c:pt>
                <c:pt idx="10">
                  <c:v>17-T1</c:v>
                </c:pt>
                <c:pt idx="11">
                  <c:v>17-T2</c:v>
                </c:pt>
                <c:pt idx="12">
                  <c:v>17-T3</c:v>
                </c:pt>
                <c:pt idx="13">
                  <c:v>17-T4</c:v>
                </c:pt>
                <c:pt idx="14">
                  <c:v>18-T1</c:v>
                </c:pt>
                <c:pt idx="15">
                  <c:v>18-T2</c:v>
                </c:pt>
                <c:pt idx="16">
                  <c:v>18-T3</c:v>
                </c:pt>
                <c:pt idx="17">
                  <c:v>18-T4</c:v>
                </c:pt>
                <c:pt idx="18">
                  <c:v>19-T1</c:v>
                </c:pt>
                <c:pt idx="19">
                  <c:v>19-T2</c:v>
                </c:pt>
                <c:pt idx="20">
                  <c:v>19-T3</c:v>
                </c:pt>
                <c:pt idx="21">
                  <c:v>19-T4</c:v>
                </c:pt>
                <c:pt idx="22">
                  <c:v>20-T1</c:v>
                </c:pt>
                <c:pt idx="23">
                  <c:v>20-T2</c:v>
                </c:pt>
                <c:pt idx="24">
                  <c:v>20-T3</c:v>
                </c:pt>
                <c:pt idx="25">
                  <c:v>20-T4</c:v>
                </c:pt>
                <c:pt idx="26">
                  <c:v>21-T1</c:v>
                </c:pt>
                <c:pt idx="27">
                  <c:v>21-T2</c:v>
                </c:pt>
                <c:pt idx="28">
                  <c:v>21-T3</c:v>
                </c:pt>
                <c:pt idx="29">
                  <c:v>21-T4</c:v>
                </c:pt>
                <c:pt idx="30">
                  <c:v>22-T1</c:v>
                </c:pt>
                <c:pt idx="31">
                  <c:v>22-T2</c:v>
                </c:pt>
                <c:pt idx="32">
                  <c:v>22-T3</c:v>
                </c:pt>
              </c:strCache>
            </c:strRef>
          </c:cat>
          <c:val>
            <c:numRef>
              <c:f>Resumen!$E$104:$E$136</c:f>
              <c:numCache>
                <c:formatCode>#,##0</c:formatCode>
                <c:ptCount val="33"/>
                <c:pt idx="0">
                  <c:v>3471</c:v>
                </c:pt>
                <c:pt idx="1">
                  <c:v>4655</c:v>
                </c:pt>
                <c:pt idx="2">
                  <c:v>4724</c:v>
                </c:pt>
                <c:pt idx="3">
                  <c:v>4852</c:v>
                </c:pt>
                <c:pt idx="4">
                  <c:v>3684</c:v>
                </c:pt>
                <c:pt idx="5">
                  <c:v>4672</c:v>
                </c:pt>
                <c:pt idx="6">
                  <c:v>4468</c:v>
                </c:pt>
                <c:pt idx="7">
                  <c:v>5382</c:v>
                </c:pt>
                <c:pt idx="8">
                  <c:v>3622</c:v>
                </c:pt>
                <c:pt idx="9">
                  <c:v>4753</c:v>
                </c:pt>
                <c:pt idx="10">
                  <c:v>5030</c:v>
                </c:pt>
                <c:pt idx="11">
                  <c:v>5094</c:v>
                </c:pt>
                <c:pt idx="12">
                  <c:v>3417</c:v>
                </c:pt>
                <c:pt idx="13">
                  <c:v>4951</c:v>
                </c:pt>
                <c:pt idx="14">
                  <c:v>4998</c:v>
                </c:pt>
                <c:pt idx="15">
                  <c:v>5420</c:v>
                </c:pt>
                <c:pt idx="16">
                  <c:v>3793</c:v>
                </c:pt>
                <c:pt idx="17">
                  <c:v>5070</c:v>
                </c:pt>
                <c:pt idx="18">
                  <c:v>5285</c:v>
                </c:pt>
                <c:pt idx="19">
                  <c:v>5380</c:v>
                </c:pt>
                <c:pt idx="20">
                  <c:v>3782</c:v>
                </c:pt>
                <c:pt idx="21">
                  <c:v>5269</c:v>
                </c:pt>
                <c:pt idx="22">
                  <c:v>4809</c:v>
                </c:pt>
                <c:pt idx="23">
                  <c:v>3542</c:v>
                </c:pt>
                <c:pt idx="24">
                  <c:v>5930</c:v>
                </c:pt>
                <c:pt idx="25">
                  <c:v>6955</c:v>
                </c:pt>
                <c:pt idx="26">
                  <c:v>6456</c:v>
                </c:pt>
                <c:pt idx="27">
                  <c:v>7080</c:v>
                </c:pt>
                <c:pt idx="28">
                  <c:v>4810</c:v>
                </c:pt>
                <c:pt idx="29">
                  <c:v>5686</c:v>
                </c:pt>
                <c:pt idx="30">
                  <c:v>5888</c:v>
                </c:pt>
                <c:pt idx="31">
                  <c:v>5919</c:v>
                </c:pt>
                <c:pt idx="32">
                  <c:v>4443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6D-48AF-93CB-9E152440BE20}"/>
            </c:ext>
          </c:extLst>
        </c:ser>
        <c:ser>
          <c:idx val="1"/>
          <c:order val="1"/>
          <c:tx>
            <c:v>Guardia custodia alimentos no consensuada</c:v>
          </c:tx>
          <c:cat>
            <c:strRef>
              <c:f>Resumen!$B$104:$B$136</c:f>
              <c:strCache>
                <c:ptCount val="33"/>
                <c:pt idx="0">
                  <c:v>14-T3</c:v>
                </c:pt>
                <c:pt idx="1">
                  <c:v>14-T4</c:v>
                </c:pt>
                <c:pt idx="2">
                  <c:v>15-T1</c:v>
                </c:pt>
                <c:pt idx="3">
                  <c:v>15-T2</c:v>
                </c:pt>
                <c:pt idx="4">
                  <c:v>15-T3</c:v>
                </c:pt>
                <c:pt idx="5">
                  <c:v>15-T4</c:v>
                </c:pt>
                <c:pt idx="6">
                  <c:v>16-T1</c:v>
                </c:pt>
                <c:pt idx="7">
                  <c:v>16-T2</c:v>
                </c:pt>
                <c:pt idx="8">
                  <c:v>16-T3</c:v>
                </c:pt>
                <c:pt idx="9">
                  <c:v>16-T4</c:v>
                </c:pt>
                <c:pt idx="10">
                  <c:v>17-T1</c:v>
                </c:pt>
                <c:pt idx="11">
                  <c:v>17-T2</c:v>
                </c:pt>
                <c:pt idx="12">
                  <c:v>17-T3</c:v>
                </c:pt>
                <c:pt idx="13">
                  <c:v>17-T4</c:v>
                </c:pt>
                <c:pt idx="14">
                  <c:v>18-T1</c:v>
                </c:pt>
                <c:pt idx="15">
                  <c:v>18-T2</c:v>
                </c:pt>
                <c:pt idx="16">
                  <c:v>18-T3</c:v>
                </c:pt>
                <c:pt idx="17">
                  <c:v>18-T4</c:v>
                </c:pt>
                <c:pt idx="18">
                  <c:v>19-T1</c:v>
                </c:pt>
                <c:pt idx="19">
                  <c:v>19-T2</c:v>
                </c:pt>
                <c:pt idx="20">
                  <c:v>19-T3</c:v>
                </c:pt>
                <c:pt idx="21">
                  <c:v>19-T4</c:v>
                </c:pt>
                <c:pt idx="22">
                  <c:v>20-T1</c:v>
                </c:pt>
                <c:pt idx="23">
                  <c:v>20-T2</c:v>
                </c:pt>
                <c:pt idx="24">
                  <c:v>20-T3</c:v>
                </c:pt>
                <c:pt idx="25">
                  <c:v>20-T4</c:v>
                </c:pt>
                <c:pt idx="26">
                  <c:v>21-T1</c:v>
                </c:pt>
                <c:pt idx="27">
                  <c:v>21-T2</c:v>
                </c:pt>
                <c:pt idx="28">
                  <c:v>21-T3</c:v>
                </c:pt>
                <c:pt idx="29">
                  <c:v>21-T4</c:v>
                </c:pt>
                <c:pt idx="30">
                  <c:v>22-T1</c:v>
                </c:pt>
                <c:pt idx="31">
                  <c:v>22-T2</c:v>
                </c:pt>
                <c:pt idx="32">
                  <c:v>22-T3</c:v>
                </c:pt>
              </c:strCache>
            </c:strRef>
          </c:cat>
          <c:val>
            <c:numRef>
              <c:f>Resumen!$F$104:$F$136</c:f>
              <c:numCache>
                <c:formatCode>#,##0</c:formatCode>
                <c:ptCount val="33"/>
                <c:pt idx="0">
                  <c:v>5922</c:v>
                </c:pt>
                <c:pt idx="1">
                  <c:v>7941</c:v>
                </c:pt>
                <c:pt idx="2">
                  <c:v>7381</c:v>
                </c:pt>
                <c:pt idx="3">
                  <c:v>7471</c:v>
                </c:pt>
                <c:pt idx="4">
                  <c:v>5640</c:v>
                </c:pt>
                <c:pt idx="5">
                  <c:v>7612</c:v>
                </c:pt>
                <c:pt idx="6">
                  <c:v>6844</c:v>
                </c:pt>
                <c:pt idx="7">
                  <c:v>7942</c:v>
                </c:pt>
                <c:pt idx="8">
                  <c:v>5748</c:v>
                </c:pt>
                <c:pt idx="9">
                  <c:v>7864</c:v>
                </c:pt>
                <c:pt idx="10">
                  <c:v>7776</c:v>
                </c:pt>
                <c:pt idx="11">
                  <c:v>7441</c:v>
                </c:pt>
                <c:pt idx="12">
                  <c:v>5362</c:v>
                </c:pt>
                <c:pt idx="13">
                  <c:v>7432</c:v>
                </c:pt>
                <c:pt idx="14">
                  <c:v>7050</c:v>
                </c:pt>
                <c:pt idx="15">
                  <c:v>7789</c:v>
                </c:pt>
                <c:pt idx="16">
                  <c:v>5492</c:v>
                </c:pt>
                <c:pt idx="17">
                  <c:v>7857</c:v>
                </c:pt>
                <c:pt idx="18">
                  <c:v>7545</c:v>
                </c:pt>
                <c:pt idx="19">
                  <c:v>7303</c:v>
                </c:pt>
                <c:pt idx="20">
                  <c:v>5753</c:v>
                </c:pt>
                <c:pt idx="21">
                  <c:v>7763</c:v>
                </c:pt>
                <c:pt idx="22">
                  <c:v>6286</c:v>
                </c:pt>
                <c:pt idx="23">
                  <c:v>4387</c:v>
                </c:pt>
                <c:pt idx="24">
                  <c:v>6981</c:v>
                </c:pt>
                <c:pt idx="25">
                  <c:v>7530</c:v>
                </c:pt>
                <c:pt idx="26">
                  <c:v>7006</c:v>
                </c:pt>
                <c:pt idx="27">
                  <c:v>7264</c:v>
                </c:pt>
                <c:pt idx="28">
                  <c:v>5320</c:v>
                </c:pt>
                <c:pt idx="29">
                  <c:v>6958</c:v>
                </c:pt>
                <c:pt idx="30">
                  <c:v>6922</c:v>
                </c:pt>
                <c:pt idx="31">
                  <c:v>6753</c:v>
                </c:pt>
                <c:pt idx="32">
                  <c:v>5489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6D-48AF-93CB-9E152440B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5600"/>
        <c:axId val="137749632"/>
      </c:lineChart>
      <c:catAx>
        <c:axId val="210265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137749632"/>
        <c:crosses val="autoZero"/>
        <c:auto val="1"/>
        <c:lblAlgn val="ctr"/>
        <c:lblOffset val="100"/>
        <c:noMultiLvlLbl val="0"/>
      </c:catAx>
      <c:valAx>
        <c:axId val="1377496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10265600"/>
        <c:crosses val="autoZero"/>
        <c:crossBetween val="between"/>
        <c:minorUnit val="200"/>
      </c:valAx>
    </c:plotArea>
    <c:legend>
      <c:legendPos val="t"/>
      <c:overlay val="0"/>
      <c:txPr>
        <a:bodyPr/>
        <a:lstStyle/>
        <a:p>
          <a:pPr>
            <a:defRPr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000" b="1">
                <a:latin typeface="Verdana" panose="020B0604030504040204" pitchFamily="34" charset="0"/>
                <a:ea typeface="Verdana" panose="020B0604030504040204" pitchFamily="34" charset="0"/>
              </a:rPr>
              <a:t>Total de demandas disolución matrimonial presentadas por cada 100.000 habitantes. Tercer trimestre de 2022</a:t>
            </a:r>
          </a:p>
        </c:rich>
      </c:tx>
      <c:layout>
        <c:manualLayout>
          <c:xMode val="edge"/>
          <c:yMode val="edge"/>
          <c:x val="0.11980134398093856"/>
          <c:y val="2.26628895184135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678580071108127E-2"/>
          <c:y val="0.18572237960339943"/>
          <c:w val="0.92430014333314714"/>
          <c:h val="0.4900501884856460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'Total demandas disolución'!$B$50:$B$66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'Total demandas disolución'!$I$50:$I$66</c:f>
              <c:numCache>
                <c:formatCode>#,##0.0</c:formatCode>
                <c:ptCount val="17"/>
                <c:pt idx="0">
                  <c:v>44.574618904902863</c:v>
                </c:pt>
                <c:pt idx="1">
                  <c:v>38.178824786357033</c:v>
                </c:pt>
                <c:pt idx="2">
                  <c:v>42.409201004679943</c:v>
                </c:pt>
                <c:pt idx="3">
                  <c:v>43.528013507286694</c:v>
                </c:pt>
                <c:pt idx="4">
                  <c:v>53.160890493160302</c:v>
                </c:pt>
                <c:pt idx="5">
                  <c:v>38.788698989443326</c:v>
                </c:pt>
                <c:pt idx="6">
                  <c:v>33.669976844507147</c:v>
                </c:pt>
                <c:pt idx="7">
                  <c:v>39.664885320240344</c:v>
                </c:pt>
                <c:pt idx="8">
                  <c:v>41.897384940222025</c:v>
                </c:pt>
                <c:pt idx="9">
                  <c:v>46.357781104450567</c:v>
                </c:pt>
                <c:pt idx="10">
                  <c:v>34.527078620244822</c:v>
                </c:pt>
                <c:pt idx="11">
                  <c:v>37.223630348898091</c:v>
                </c:pt>
                <c:pt idx="12">
                  <c:v>37.037827809982005</c:v>
                </c:pt>
                <c:pt idx="13">
                  <c:v>44.010894328797953</c:v>
                </c:pt>
                <c:pt idx="14">
                  <c:v>34.206735260965743</c:v>
                </c:pt>
                <c:pt idx="15">
                  <c:v>29.992737408147242</c:v>
                </c:pt>
                <c:pt idx="16">
                  <c:v>47.889572280388748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22-4587-893C-A0629F1B1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separación no consensuada presentadas por cada 100.000 habitantes.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Tercer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2022</a:t>
            </a:r>
          </a:p>
        </c:rich>
      </c:tx>
      <c:layout>
        <c:manualLayout>
          <c:xMode val="edge"/>
          <c:yMode val="edge"/>
          <c:x val="0.1117710364574334"/>
          <c:y val="2.40240240240240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'Separaciones no consensuada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'Separaciones no consensuada TSJ'!$I$50:$I$66</c:f>
              <c:numCache>
                <c:formatCode>#,##0.0</c:formatCode>
                <c:ptCount val="17"/>
                <c:pt idx="0">
                  <c:v>0.64651091910763026</c:v>
                </c:pt>
                <c:pt idx="1">
                  <c:v>0.30180889159175517</c:v>
                </c:pt>
                <c:pt idx="2">
                  <c:v>0.39820846013783984</c:v>
                </c:pt>
                <c:pt idx="3">
                  <c:v>8.5015651381419324E-2</c:v>
                </c:pt>
                <c:pt idx="4">
                  <c:v>0.68920774191651213</c:v>
                </c:pt>
                <c:pt idx="5">
                  <c:v>0.85437662972342121</c:v>
                </c:pt>
                <c:pt idx="6">
                  <c:v>0.42192953439232017</c:v>
                </c:pt>
                <c:pt idx="7">
                  <c:v>0.14618508103282682</c:v>
                </c:pt>
                <c:pt idx="8">
                  <c:v>0.57816078574363428</c:v>
                </c:pt>
                <c:pt idx="9">
                  <c:v>0.64822321035884256</c:v>
                </c:pt>
                <c:pt idx="10">
                  <c:v>0.66398228115855418</c:v>
                </c:pt>
                <c:pt idx="11">
                  <c:v>0.29749155123994475</c:v>
                </c:pt>
                <c:pt idx="12">
                  <c:v>0.50411775241768941</c:v>
                </c:pt>
                <c:pt idx="13">
                  <c:v>0.32649031401185419</c:v>
                </c:pt>
                <c:pt idx="14">
                  <c:v>0.15069046370469491</c:v>
                </c:pt>
                <c:pt idx="15">
                  <c:v>0.22653124930624804</c:v>
                </c:pt>
                <c:pt idx="16">
                  <c:v>0.93901122118409319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3E-4AD8-8863-55C102676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separación consensuada presentadas por cada 100.000 habitantes. Tercer trimestre de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'Separaciones consensuadas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'Separaciones consensuadas TSJ'!$I$50:$I$66</c:f>
              <c:numCache>
                <c:formatCode>#,##0.0</c:formatCode>
                <c:ptCount val="17"/>
                <c:pt idx="0">
                  <c:v>1.166028621961976</c:v>
                </c:pt>
                <c:pt idx="1">
                  <c:v>1.056331120571143</c:v>
                </c:pt>
                <c:pt idx="2">
                  <c:v>1.0950732653790596</c:v>
                </c:pt>
                <c:pt idx="3">
                  <c:v>1.1052034679584513</c:v>
                </c:pt>
                <c:pt idx="4">
                  <c:v>1.3784154838330243</c:v>
                </c:pt>
                <c:pt idx="5">
                  <c:v>1.3670026075574739</c:v>
                </c:pt>
                <c:pt idx="6">
                  <c:v>1.0548238359808007</c:v>
                </c:pt>
                <c:pt idx="7">
                  <c:v>1.1694806482626146</c:v>
                </c:pt>
                <c:pt idx="8">
                  <c:v>0.93790527465078444</c:v>
                </c:pt>
                <c:pt idx="9">
                  <c:v>1.4143051862374747</c:v>
                </c:pt>
                <c:pt idx="10">
                  <c:v>1.3279645623171084</c:v>
                </c:pt>
                <c:pt idx="11">
                  <c:v>0.89247465371983425</c:v>
                </c:pt>
                <c:pt idx="12">
                  <c:v>0.99340851211721148</c:v>
                </c:pt>
                <c:pt idx="13">
                  <c:v>0.84887481643082108</c:v>
                </c:pt>
                <c:pt idx="14">
                  <c:v>1.0548332459328644</c:v>
                </c:pt>
                <c:pt idx="15">
                  <c:v>0.45306249861249609</c:v>
                </c:pt>
                <c:pt idx="16">
                  <c:v>1.5650187019734885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1F-424C-9180-41E57B25E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divorcio no consensuado presentadas por cada 100.000 habitantes. Tercer trimestre de 2022</a:t>
            </a:r>
          </a:p>
        </c:rich>
      </c:tx>
      <c:layout>
        <c:manualLayout>
          <c:xMode val="edge"/>
          <c:yMode val="edge"/>
          <c:x val="0.1019933237958989"/>
          <c:y val="1.49812734082397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5619764267663969E-2"/>
          <c:y val="0.17666666666666667"/>
          <c:w val="0.92339787998603184"/>
          <c:h val="0.494347518357958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'Divorcios no consensuados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'Divorcios no consensuados TSJ'!$I$50:$I$66</c:f>
              <c:numCache>
                <c:formatCode>#,##0.0</c:formatCode>
                <c:ptCount val="17"/>
                <c:pt idx="0">
                  <c:v>20.099562681542576</c:v>
                </c:pt>
                <c:pt idx="1">
                  <c:v>11.31783343469082</c:v>
                </c:pt>
                <c:pt idx="2">
                  <c:v>14.435056679996695</c:v>
                </c:pt>
                <c:pt idx="3">
                  <c:v>14.197613780697028</c:v>
                </c:pt>
                <c:pt idx="4">
                  <c:v>23.203327311189241</c:v>
                </c:pt>
                <c:pt idx="5">
                  <c:v>13.328275423685369</c:v>
                </c:pt>
                <c:pt idx="6">
                  <c:v>12.067184683620358</c:v>
                </c:pt>
                <c:pt idx="7">
                  <c:v>15.641803670512472</c:v>
                </c:pt>
                <c:pt idx="8">
                  <c:v>12.87371349589159</c:v>
                </c:pt>
                <c:pt idx="9">
                  <c:v>16.402011534837381</c:v>
                </c:pt>
                <c:pt idx="10">
                  <c:v>13.279645623171085</c:v>
                </c:pt>
                <c:pt idx="11">
                  <c:v>15.395187776667143</c:v>
                </c:pt>
                <c:pt idx="12">
                  <c:v>14.337701958467814</c:v>
                </c:pt>
                <c:pt idx="13">
                  <c:v>20.438293657142072</c:v>
                </c:pt>
                <c:pt idx="14">
                  <c:v>10.699022923033338</c:v>
                </c:pt>
                <c:pt idx="15">
                  <c:v>10.239212468642412</c:v>
                </c:pt>
                <c:pt idx="16">
                  <c:v>16.276194500524284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87-4F9A-B40F-1B9F225AF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divorcio no consensuado presentadas por cada 100.000 habitantes. Tercer trimestre de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'Divorcios consensuados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'Divorcios consensuados TSJ'!$I$50:$I$66</c:f>
              <c:numCache>
                <c:formatCode>#,##0.0</c:formatCode>
                <c:ptCount val="17"/>
                <c:pt idx="0">
                  <c:v>22.616337330925848</c:v>
                </c:pt>
                <c:pt idx="1">
                  <c:v>25.502851339503312</c:v>
                </c:pt>
                <c:pt idx="2">
                  <c:v>26.381310484131891</c:v>
                </c:pt>
                <c:pt idx="3">
                  <c:v>28.140180607249796</c:v>
                </c:pt>
                <c:pt idx="4">
                  <c:v>27.843992773427093</c:v>
                </c:pt>
                <c:pt idx="5">
                  <c:v>23.239044328477057</c:v>
                </c:pt>
                <c:pt idx="6">
                  <c:v>20.126038790513672</c:v>
                </c:pt>
                <c:pt idx="7">
                  <c:v>22.609959199743884</c:v>
                </c:pt>
                <c:pt idx="8">
                  <c:v>27.507605383936024</c:v>
                </c:pt>
                <c:pt idx="9">
                  <c:v>27.873598045430235</c:v>
                </c:pt>
                <c:pt idx="10">
                  <c:v>19.255486153598071</c:v>
                </c:pt>
                <c:pt idx="11">
                  <c:v>20.564103479461185</c:v>
                </c:pt>
                <c:pt idx="12">
                  <c:v>21.14329161610662</c:v>
                </c:pt>
                <c:pt idx="13">
                  <c:v>22.397235541213199</c:v>
                </c:pt>
                <c:pt idx="14">
                  <c:v>22.302188628294846</c:v>
                </c:pt>
                <c:pt idx="15">
                  <c:v>18.983318691863584</c:v>
                </c:pt>
                <c:pt idx="16">
                  <c:v>29.109347856706886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23-4BE3-A88D-76518061C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hyperlink" Target="#Inicio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hyperlink" Target="#Inicio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hyperlink" Target="#Inicio!A1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17</xdr:col>
      <xdr:colOff>409575</xdr:colOff>
      <xdr:row>8</xdr:row>
      <xdr:rowOff>85725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57250" y="200025"/>
          <a:ext cx="13668375" cy="14097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DISOLUCIÓN MATRIMONIAL</a:t>
          </a: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1</xdr:col>
      <xdr:colOff>9525</xdr:colOff>
      <xdr:row>9</xdr:row>
      <xdr:rowOff>9525</xdr:rowOff>
    </xdr:from>
    <xdr:to>
      <xdr:col>17</xdr:col>
      <xdr:colOff>447675</xdr:colOff>
      <xdr:row>10</xdr:row>
      <xdr:rowOff>152400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57250" y="1724025"/>
          <a:ext cx="13706475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Tercer </a:t>
          </a:r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Trimestre de 2022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76200</xdr:colOff>
      <xdr:row>1</xdr:row>
      <xdr:rowOff>95250</xdr:rowOff>
    </xdr:from>
    <xdr:to>
      <xdr:col>2</xdr:col>
      <xdr:colOff>129214</xdr:colOff>
      <xdr:row>8</xdr:row>
      <xdr:rowOff>9526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23925" y="285750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20</xdr:col>
      <xdr:colOff>0</xdr:colOff>
      <xdr:row>0</xdr:row>
      <xdr:rowOff>180975</xdr:rowOff>
    </xdr:from>
    <xdr:to>
      <xdr:col>21</xdr:col>
      <xdr:colOff>19050</xdr:colOff>
      <xdr:row>5</xdr:row>
      <xdr:rowOff>114300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180975"/>
          <a:ext cx="781050" cy="885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9525</xdr:rowOff>
    </xdr:from>
    <xdr:to>
      <xdr:col>17</xdr:col>
      <xdr:colOff>349827</xdr:colOff>
      <xdr:row>1</xdr:row>
      <xdr:rowOff>430357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85725" y="247650"/>
          <a:ext cx="15018327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clasificadas por Tribunal Superior de Justicia</a:t>
          </a:r>
        </a:p>
      </xdr:txBody>
    </xdr:sp>
    <xdr:clientData/>
  </xdr:twoCellAnchor>
  <xdr:twoCellAnchor>
    <xdr:from>
      <xdr:col>18</xdr:col>
      <xdr:colOff>809625</xdr:colOff>
      <xdr:row>1</xdr:row>
      <xdr:rowOff>9525</xdr:rowOff>
    </xdr:from>
    <xdr:to>
      <xdr:col>20</xdr:col>
      <xdr:colOff>1</xdr:colOff>
      <xdr:row>1</xdr:row>
      <xdr:rowOff>295274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 flipH="1">
          <a:off x="16202025" y="2476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66675</xdr:colOff>
      <xdr:row>48</xdr:row>
      <xdr:rowOff>476250</xdr:rowOff>
    </xdr:from>
    <xdr:to>
      <xdr:col>18</xdr:col>
      <xdr:colOff>257175</xdr:colOff>
      <xdr:row>66</xdr:row>
      <xdr:rowOff>133350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45670CF-5A10-4379-AA63-3483E4058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85724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D6F7D7FF-D183-4162-A8F6-D80509B5FCCC}"/>
            </a:ext>
          </a:extLst>
        </xdr:cNvPr>
        <xdr:cNvSpPr/>
      </xdr:nvSpPr>
      <xdr:spPr>
        <a:xfrm>
          <a:off x="85724" y="10306050"/>
          <a:ext cx="1539240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17318</xdr:colOff>
      <xdr:row>1</xdr:row>
      <xdr:rowOff>0</xdr:rowOff>
    </xdr:from>
    <xdr:to>
      <xdr:col>17</xdr:col>
      <xdr:colOff>400050</xdr:colOff>
      <xdr:row>2</xdr:row>
      <xdr:rowOff>129886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86591" y="216477"/>
          <a:ext cx="15107516" cy="81049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y alimentos de hijos menores no matrimoniales no consensuadas clasificados por Tribunal Superior de Justicia</a:t>
          </a:r>
        </a:p>
      </xdr:txBody>
    </xdr:sp>
    <xdr:clientData/>
  </xdr:twoCellAnchor>
  <xdr:twoCellAnchor>
    <xdr:from>
      <xdr:col>18</xdr:col>
      <xdr:colOff>809625</xdr:colOff>
      <xdr:row>0</xdr:row>
      <xdr:rowOff>209550</xdr:rowOff>
    </xdr:from>
    <xdr:to>
      <xdr:col>20</xdr:col>
      <xdr:colOff>1</xdr:colOff>
      <xdr:row>1</xdr:row>
      <xdr:rowOff>276224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 flipH="1">
          <a:off x="16221075" y="2095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9526</xdr:colOff>
      <xdr:row>48</xdr:row>
      <xdr:rowOff>485775</xdr:rowOff>
    </xdr:from>
    <xdr:to>
      <xdr:col>18</xdr:col>
      <xdr:colOff>104776</xdr:colOff>
      <xdr:row>66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1CA11DC-489F-43E5-8AD3-50A8C46304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7" name="2 Rectángulo redondeado">
          <a:extLst>
            <a:ext uri="{FF2B5EF4-FFF2-40B4-BE49-F238E27FC236}">
              <a16:creationId xmlns:a16="http://schemas.microsoft.com/office/drawing/2014/main" id="{FC896D03-9D78-4DF0-9CE5-B5615ED6D9EE}"/>
            </a:ext>
          </a:extLst>
        </xdr:cNvPr>
        <xdr:cNvSpPr/>
      </xdr:nvSpPr>
      <xdr:spPr>
        <a:xfrm>
          <a:off x="66674" y="10563225"/>
          <a:ext cx="1539240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Guarda, custodia y alimentos de hijos menores no matrimoniales no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190500</xdr:rowOff>
    </xdr:from>
    <xdr:to>
      <xdr:col>17</xdr:col>
      <xdr:colOff>477116</xdr:colOff>
      <xdr:row>2</xdr:row>
      <xdr:rowOff>29441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104775" y="190500"/>
          <a:ext cx="15107516" cy="81049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y alimentos de hijos menores no matrimoniales consensuadas clasificados por Tribunal Superior de Justicia</a:t>
          </a:r>
        </a:p>
      </xdr:txBody>
    </xdr:sp>
    <xdr:clientData/>
  </xdr:twoCellAnchor>
  <xdr:twoCellAnchor>
    <xdr:from>
      <xdr:col>19</xdr:col>
      <xdr:colOff>0</xdr:colOff>
      <xdr:row>1</xdr:row>
      <xdr:rowOff>9525</xdr:rowOff>
    </xdr:from>
    <xdr:to>
      <xdr:col>20</xdr:col>
      <xdr:colOff>9526</xdr:colOff>
      <xdr:row>1</xdr:row>
      <xdr:rowOff>295274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 flipH="1">
          <a:off x="16249650" y="22860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123825</xdr:colOff>
      <xdr:row>48</xdr:row>
      <xdr:rowOff>438150</xdr:rowOff>
    </xdr:from>
    <xdr:to>
      <xdr:col>18</xdr:col>
      <xdr:colOff>285750</xdr:colOff>
      <xdr:row>66</xdr:row>
      <xdr:rowOff>66675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F3E619C-5343-4898-BD13-EC840E0D8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A9F7B3A2-A107-402C-B519-839C9A04ACE1}"/>
            </a:ext>
          </a:extLst>
        </xdr:cNvPr>
        <xdr:cNvSpPr/>
      </xdr:nvSpPr>
      <xdr:spPr>
        <a:xfrm>
          <a:off x="85724" y="10306050"/>
          <a:ext cx="1539240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Guarda, custodia y alimentos de hijos menores no matrimoniales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57150</xdr:rowOff>
    </xdr:from>
    <xdr:to>
      <xdr:col>15</xdr:col>
      <xdr:colOff>800966</xdr:colOff>
      <xdr:row>2</xdr:row>
      <xdr:rowOff>257175</xdr:rowOff>
    </xdr:to>
    <xdr:sp macro="" textlink="">
      <xdr:nvSpPr>
        <xdr:cNvPr id="6" name="1 Rectángulo redondeado">
          <a:extLst>
            <a:ext uri="{FF2B5EF4-FFF2-40B4-BE49-F238E27FC236}">
              <a16:creationId xmlns:a16="http://schemas.microsoft.com/office/drawing/2014/main" id="{94F2ED23-3B45-4813-ADA2-7EBAB5F6AB6B}"/>
            </a:ext>
          </a:extLst>
        </xdr:cNvPr>
        <xdr:cNvSpPr/>
      </xdr:nvSpPr>
      <xdr:spPr>
        <a:xfrm>
          <a:off x="161925" y="57150"/>
          <a:ext cx="15097991" cy="11715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privación o suspensión de régimen de visitas o estancia de un progenitor en aplicación del art. 94 pto 4 cc cuando no se ha adoptado en procedimiento penal por Tribunal Superior de Justicia</a:t>
          </a:r>
        </a:p>
      </xdr:txBody>
    </xdr:sp>
    <xdr:clientData/>
  </xdr:twoCellAnchor>
  <xdr:twoCellAnchor>
    <xdr:from>
      <xdr:col>19</xdr:col>
      <xdr:colOff>0</xdr:colOff>
      <xdr:row>1</xdr:row>
      <xdr:rowOff>9525</xdr:rowOff>
    </xdr:from>
    <xdr:to>
      <xdr:col>20</xdr:col>
      <xdr:colOff>9526</xdr:colOff>
      <xdr:row>1</xdr:row>
      <xdr:rowOff>295274</xdr:rowOff>
    </xdr:to>
    <xdr:sp macro="" textlink="">
      <xdr:nvSpPr>
        <xdr:cNvPr id="7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6420F8-1807-4C77-886C-E8CEB74F5E8A}"/>
            </a:ext>
          </a:extLst>
        </xdr:cNvPr>
        <xdr:cNvSpPr/>
      </xdr:nvSpPr>
      <xdr:spPr>
        <a:xfrm flipH="1">
          <a:off x="16373475" y="228600"/>
          <a:ext cx="809625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1</xdr:row>
      <xdr:rowOff>19050</xdr:rowOff>
    </xdr:from>
    <xdr:to>
      <xdr:col>18</xdr:col>
      <xdr:colOff>516082</xdr:colOff>
      <xdr:row>1</xdr:row>
      <xdr:rowOff>439882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114300" y="238125"/>
          <a:ext cx="14955982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RUPTURA DE PAREJA ESTABLE. cATALUÑA</a:t>
          </a:r>
        </a:p>
      </xdr:txBody>
    </xdr:sp>
    <xdr:clientData/>
  </xdr:twoCellAnchor>
  <xdr:twoCellAnchor>
    <xdr:from>
      <xdr:col>20</xdr:col>
      <xdr:colOff>123825</xdr:colOff>
      <xdr:row>1</xdr:row>
      <xdr:rowOff>0</xdr:rowOff>
    </xdr:from>
    <xdr:to>
      <xdr:col>21</xdr:col>
      <xdr:colOff>133351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 flipH="1">
          <a:off x="1631632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381000</xdr:colOff>
      <xdr:row>1</xdr:row>
      <xdr:rowOff>19050</xdr:rowOff>
    </xdr:from>
    <xdr:to>
      <xdr:col>17</xdr:col>
      <xdr:colOff>228601</xdr:colOff>
      <xdr:row>1</xdr:row>
      <xdr:rowOff>304799</xdr:rowOff>
    </xdr:to>
    <xdr:sp macro="" textlink="">
      <xdr:nvSpPr>
        <xdr:cNvPr id="2" name="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 flipH="1">
          <a:off x="16668750" y="23812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9525</xdr:colOff>
      <xdr:row>1</xdr:row>
      <xdr:rowOff>9525</xdr:rowOff>
    </xdr:from>
    <xdr:to>
      <xdr:col>15</xdr:col>
      <xdr:colOff>9525</xdr:colOff>
      <xdr:row>3</xdr:row>
      <xdr:rowOff>76200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200025" y="228600"/>
          <a:ext cx="15116175" cy="8096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divorcios, separaciones, modificación de medidas y guarda custodia hijos Asuntos ingresados por provincias</a:t>
          </a:r>
        </a:p>
      </xdr:txBody>
    </xdr:sp>
    <xdr:clientData/>
  </xdr:twoCellAnchor>
  <xdr:twoCellAnchor editAs="oneCell">
    <xdr:from>
      <xdr:col>0</xdr:col>
      <xdr:colOff>152399</xdr:colOff>
      <xdr:row>3</xdr:row>
      <xdr:rowOff>152400</xdr:rowOff>
    </xdr:from>
    <xdr:to>
      <xdr:col>14</xdr:col>
      <xdr:colOff>942974</xdr:colOff>
      <xdr:row>3</xdr:row>
      <xdr:rowOff>390525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152399" y="1114425"/>
          <a:ext cx="15116175" cy="2381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8660</xdr:colOff>
      <xdr:row>1</xdr:row>
      <xdr:rowOff>3464</xdr:rowOff>
    </xdr:from>
    <xdr:to>
      <xdr:col>13</xdr:col>
      <xdr:colOff>533401</xdr:colOff>
      <xdr:row>3</xdr:row>
      <xdr:rowOff>71005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99160" y="222539"/>
          <a:ext cx="15107516" cy="81049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 , separaciones, modificación de medidas y guarda custodia hijos Asuntos ingresados por PARTIDOS JUDICIALES </a:t>
          </a:r>
        </a:p>
      </xdr:txBody>
    </xdr:sp>
    <xdr:clientData/>
  </xdr:twoCellAnchor>
  <xdr:twoCellAnchor editAs="oneCell">
    <xdr:from>
      <xdr:col>1</xdr:col>
      <xdr:colOff>9525</xdr:colOff>
      <xdr:row>3</xdr:row>
      <xdr:rowOff>152400</xdr:rowOff>
    </xdr:from>
    <xdr:to>
      <xdr:col>13</xdr:col>
      <xdr:colOff>542925</xdr:colOff>
      <xdr:row>3</xdr:row>
      <xdr:rowOff>390525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203913" y="1114619"/>
          <a:ext cx="15122201" cy="2381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657225</xdr:colOff>
      <xdr:row>1</xdr:row>
      <xdr:rowOff>0</xdr:rowOff>
    </xdr:from>
    <xdr:to>
      <xdr:col>15</xdr:col>
      <xdr:colOff>504826</xdr:colOff>
      <xdr:row>1</xdr:row>
      <xdr:rowOff>285749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 flipH="1">
          <a:off x="1641157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219074</xdr:colOff>
      <xdr:row>6</xdr:row>
      <xdr:rowOff>19049</xdr:rowOff>
    </xdr:from>
    <xdr:to>
      <xdr:col>17</xdr:col>
      <xdr:colOff>1057275</xdr:colOff>
      <xdr:row>27</xdr:row>
      <xdr:rowOff>19050</xdr:rowOff>
    </xdr:to>
    <xdr:graphicFrame macro="">
      <xdr:nvGraphicFramePr>
        <xdr:cNvPr id="2" name="1 Gráfico" descr="Divorcios ingresados" title="Divorcios ingresados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247650</xdr:colOff>
      <xdr:row>31</xdr:row>
      <xdr:rowOff>104775</xdr:rowOff>
    </xdr:from>
    <xdr:to>
      <xdr:col>17</xdr:col>
      <xdr:colOff>1085849</xdr:colOff>
      <xdr:row>52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257176</xdr:colOff>
      <xdr:row>72</xdr:row>
      <xdr:rowOff>885824</xdr:rowOff>
    </xdr:from>
    <xdr:to>
      <xdr:col>16</xdr:col>
      <xdr:colOff>714376</xdr:colOff>
      <xdr:row>94</xdr:row>
      <xdr:rowOff>66675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266699</xdr:colOff>
      <xdr:row>96</xdr:row>
      <xdr:rowOff>1</xdr:rowOff>
    </xdr:from>
    <xdr:to>
      <xdr:col>16</xdr:col>
      <xdr:colOff>695324</xdr:colOff>
      <xdr:row>114</xdr:row>
      <xdr:rowOff>152401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0</xdr:row>
      <xdr:rowOff>180974</xdr:rowOff>
    </xdr:from>
    <xdr:to>
      <xdr:col>15</xdr:col>
      <xdr:colOff>9525</xdr:colOff>
      <xdr:row>4</xdr:row>
      <xdr:rowOff>9524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76225" y="180974"/>
          <a:ext cx="15068550" cy="8477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Resumen de nulidades, separaciones y divorcios ingresados En juzgados de Violencia contra la Mujer, de Primera Instancia y de Primera instancia e Instrucción </a:t>
          </a:r>
        </a:p>
      </xdr:txBody>
    </xdr:sp>
    <xdr:clientData/>
  </xdr:twoCellAnchor>
  <xdr:twoCellAnchor>
    <xdr:from>
      <xdr:col>15</xdr:col>
      <xdr:colOff>733425</xdr:colOff>
      <xdr:row>1</xdr:row>
      <xdr:rowOff>19050</xdr:rowOff>
    </xdr:from>
    <xdr:to>
      <xdr:col>16</xdr:col>
      <xdr:colOff>581026</xdr:colOff>
      <xdr:row>1</xdr:row>
      <xdr:rowOff>304799</xdr:rowOff>
    </xdr:to>
    <xdr:sp macro="" textlink="">
      <xdr:nvSpPr>
        <xdr:cNvPr id="8" name="7 Pentágon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 flipH="1">
          <a:off x="16725900" y="20002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238124</xdr:rowOff>
    </xdr:from>
    <xdr:to>
      <xdr:col>15</xdr:col>
      <xdr:colOff>95250</xdr:colOff>
      <xdr:row>1</xdr:row>
      <xdr:rowOff>800100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73FD78EF-ED66-474F-9E28-6418BC4B89CC}"/>
            </a:ext>
          </a:extLst>
        </xdr:cNvPr>
        <xdr:cNvSpPr/>
      </xdr:nvSpPr>
      <xdr:spPr>
        <a:xfrm>
          <a:off x="200025" y="238124"/>
          <a:ext cx="13106400" cy="80010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de demandas de disolución (nulidades, separaciones y divorcios)  clasificadas por Tribunal Superior de Justicia</a:t>
          </a:r>
        </a:p>
      </xdr:txBody>
    </xdr:sp>
    <xdr:clientData/>
  </xdr:twoCellAnchor>
  <xdr:twoCellAnchor>
    <xdr:from>
      <xdr:col>10</xdr:col>
      <xdr:colOff>123825</xdr:colOff>
      <xdr:row>48</xdr:row>
      <xdr:rowOff>466724</xdr:rowOff>
    </xdr:from>
    <xdr:to>
      <xdr:col>18</xdr:col>
      <xdr:colOff>285750</xdr:colOff>
      <xdr:row>66</xdr:row>
      <xdr:rowOff>95249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ACE2D037-E756-463B-8D22-07BA2A9133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11" name="2 Rectángulo redondeado">
          <a:extLst>
            <a:ext uri="{FF2B5EF4-FFF2-40B4-BE49-F238E27FC236}">
              <a16:creationId xmlns:a16="http://schemas.microsoft.com/office/drawing/2014/main" id="{8CF3ED79-9B6C-4226-B64F-CBDAC7A0352F}"/>
            </a:ext>
          </a:extLst>
        </xdr:cNvPr>
        <xdr:cNvSpPr/>
      </xdr:nvSpPr>
      <xdr:spPr>
        <a:xfrm>
          <a:off x="171449" y="10182225"/>
          <a:ext cx="1522095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disolución (nulidades, separaciones y divorcios)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17</xdr:col>
      <xdr:colOff>0</xdr:colOff>
      <xdr:row>1</xdr:row>
      <xdr:rowOff>0</xdr:rowOff>
    </xdr:from>
    <xdr:to>
      <xdr:col>18</xdr:col>
      <xdr:colOff>9526</xdr:colOff>
      <xdr:row>1</xdr:row>
      <xdr:rowOff>285749</xdr:rowOff>
    </xdr:to>
    <xdr:sp macro="" textlink="">
      <xdr:nvSpPr>
        <xdr:cNvPr id="6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6ECF12-6AFF-44EF-80AD-36C2F3605916}"/>
            </a:ext>
          </a:extLst>
        </xdr:cNvPr>
        <xdr:cNvSpPr/>
      </xdr:nvSpPr>
      <xdr:spPr>
        <a:xfrm flipH="1">
          <a:off x="13992225" y="238125"/>
          <a:ext cx="77152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390526</xdr:colOff>
      <xdr:row>1</xdr:row>
      <xdr:rowOff>419100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08685" y="238125"/>
          <a:ext cx="14212166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no consensuadas clasificadas por Tribunal Superior de Justicia</a:t>
          </a:r>
        </a:p>
      </xdr:txBody>
    </xdr:sp>
    <xdr:clientData/>
  </xdr:twoCellAnchor>
  <xdr:twoCellAnchor>
    <xdr:from>
      <xdr:col>17</xdr:col>
      <xdr:colOff>514350</xdr:colOff>
      <xdr:row>1</xdr:row>
      <xdr:rowOff>9525</xdr:rowOff>
    </xdr:from>
    <xdr:to>
      <xdr:col>18</xdr:col>
      <xdr:colOff>523876</xdr:colOff>
      <xdr:row>1</xdr:row>
      <xdr:rowOff>295274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 flipH="1">
          <a:off x="16678275" y="2476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28576</xdr:colOff>
      <xdr:row>49</xdr:row>
      <xdr:rowOff>9525</xdr:rowOff>
    </xdr:from>
    <xdr:to>
      <xdr:col>18</xdr:col>
      <xdr:colOff>0</xdr:colOff>
      <xdr:row>66</xdr:row>
      <xdr:rowOff>142875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BE7C7DA4-3750-47C0-9438-CC6219F63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11" name="2 Rectángulo redondeado">
          <a:extLst>
            <a:ext uri="{FF2B5EF4-FFF2-40B4-BE49-F238E27FC236}">
              <a16:creationId xmlns:a16="http://schemas.microsoft.com/office/drawing/2014/main" id="{A2B5D20F-F2BC-4BDD-AE1B-3DD425A44326}"/>
            </a:ext>
          </a:extLst>
        </xdr:cNvPr>
        <xdr:cNvSpPr/>
      </xdr:nvSpPr>
      <xdr:spPr>
        <a:xfrm>
          <a:off x="581024" y="11801475"/>
          <a:ext cx="15363825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separación no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8659</xdr:colOff>
      <xdr:row>0</xdr:row>
      <xdr:rowOff>190499</xdr:rowOff>
    </xdr:from>
    <xdr:to>
      <xdr:col>17</xdr:col>
      <xdr:colOff>447675</xdr:colOff>
      <xdr:row>1</xdr:row>
      <xdr:rowOff>401781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545523" y="190499"/>
          <a:ext cx="15136957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consensuadas clasificadas por Tribunal Superior de Justicia</a:t>
          </a:r>
        </a:p>
      </xdr:txBody>
    </xdr:sp>
    <xdr:clientData/>
  </xdr:twoCellAnchor>
  <xdr:twoCellAnchor>
    <xdr:from>
      <xdr:col>18</xdr:col>
      <xdr:colOff>800100</xdr:colOff>
      <xdr:row>1</xdr:row>
      <xdr:rowOff>0</xdr:rowOff>
    </xdr:from>
    <xdr:to>
      <xdr:col>19</xdr:col>
      <xdr:colOff>809626</xdr:colOff>
      <xdr:row>1</xdr:row>
      <xdr:rowOff>285749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 flipH="1">
          <a:off x="16202025" y="2095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219075</xdr:colOff>
      <xdr:row>48</xdr:row>
      <xdr:rowOff>419100</xdr:rowOff>
    </xdr:from>
    <xdr:to>
      <xdr:col>18</xdr:col>
      <xdr:colOff>304800</xdr:colOff>
      <xdr:row>66</xdr:row>
      <xdr:rowOff>57150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31C846F-837F-4301-86A7-7FB1D0218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8" name="2 Rectángulo redondeado">
          <a:extLst>
            <a:ext uri="{FF2B5EF4-FFF2-40B4-BE49-F238E27FC236}">
              <a16:creationId xmlns:a16="http://schemas.microsoft.com/office/drawing/2014/main" id="{D3C873DE-D925-47E6-8B91-288BC6C52DA5}"/>
            </a:ext>
          </a:extLst>
        </xdr:cNvPr>
        <xdr:cNvSpPr/>
      </xdr:nvSpPr>
      <xdr:spPr>
        <a:xfrm>
          <a:off x="171449" y="10182225"/>
          <a:ext cx="1522095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separación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8659</xdr:colOff>
      <xdr:row>1</xdr:row>
      <xdr:rowOff>17319</xdr:rowOff>
    </xdr:from>
    <xdr:to>
      <xdr:col>17</xdr:col>
      <xdr:colOff>403513</xdr:colOff>
      <xdr:row>1</xdr:row>
      <xdr:rowOff>438151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21227" y="216478"/>
          <a:ext cx="1510751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no consensuados clasificados por Tribunal Superior de Justicia</a:t>
          </a:r>
        </a:p>
      </xdr:txBody>
    </xdr:sp>
    <xdr:clientData/>
  </xdr:twoCellAnchor>
  <xdr:twoCellAnchor>
    <xdr:from>
      <xdr:col>18</xdr:col>
      <xdr:colOff>800100</xdr:colOff>
      <xdr:row>1</xdr:row>
      <xdr:rowOff>9525</xdr:rowOff>
    </xdr:from>
    <xdr:to>
      <xdr:col>19</xdr:col>
      <xdr:colOff>809626</xdr:colOff>
      <xdr:row>1</xdr:row>
      <xdr:rowOff>295274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 flipH="1">
          <a:off x="16402050" y="2095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809625</xdr:colOff>
      <xdr:row>48</xdr:row>
      <xdr:rowOff>447675</xdr:rowOff>
    </xdr:from>
    <xdr:to>
      <xdr:col>18</xdr:col>
      <xdr:colOff>95250</xdr:colOff>
      <xdr:row>66</xdr:row>
      <xdr:rowOff>104775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6EFC2D6-1CCF-4B08-B4B0-E42590A0DA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114298</xdr:colOff>
      <xdr:row>45</xdr:row>
      <xdr:rowOff>0</xdr:rowOff>
    </xdr:from>
    <xdr:to>
      <xdr:col>18</xdr:col>
      <xdr:colOff>38099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6ACCB28F-236C-4EA5-88E5-26EE9115F57B}"/>
            </a:ext>
          </a:extLst>
        </xdr:cNvPr>
        <xdr:cNvSpPr/>
      </xdr:nvSpPr>
      <xdr:spPr>
        <a:xfrm>
          <a:off x="114298" y="10058400"/>
          <a:ext cx="1552575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divorcio no consensuado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8660</xdr:colOff>
      <xdr:row>1</xdr:row>
      <xdr:rowOff>8659</xdr:rowOff>
    </xdr:from>
    <xdr:to>
      <xdr:col>17</xdr:col>
      <xdr:colOff>358487</xdr:colOff>
      <xdr:row>1</xdr:row>
      <xdr:rowOff>429491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12569" y="207818"/>
          <a:ext cx="15063354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consensuados clasificados por Tribunal Superior de Justicia</a:t>
          </a:r>
        </a:p>
      </xdr:txBody>
    </xdr:sp>
    <xdr:clientData/>
  </xdr:twoCellAnchor>
  <xdr:twoCellAnchor>
    <xdr:from>
      <xdr:col>10</xdr:col>
      <xdr:colOff>1</xdr:colOff>
      <xdr:row>48</xdr:row>
      <xdr:rowOff>485775</xdr:rowOff>
    </xdr:from>
    <xdr:to>
      <xdr:col>18</xdr:col>
      <xdr:colOff>95251</xdr:colOff>
      <xdr:row>66</xdr:row>
      <xdr:rowOff>152400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B49CC83-5B17-4A6B-99F7-3F18C7B6BE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CBD6056E-648A-43DA-AF5F-E64D8C2D3185}"/>
            </a:ext>
          </a:extLst>
        </xdr:cNvPr>
        <xdr:cNvSpPr/>
      </xdr:nvSpPr>
      <xdr:spPr>
        <a:xfrm>
          <a:off x="171449" y="10182225"/>
          <a:ext cx="1522095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divorcio consensuado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18</xdr:col>
      <xdr:colOff>742950</xdr:colOff>
      <xdr:row>1</xdr:row>
      <xdr:rowOff>0</xdr:rowOff>
    </xdr:from>
    <xdr:to>
      <xdr:col>22</xdr:col>
      <xdr:colOff>9525</xdr:colOff>
      <xdr:row>1</xdr:row>
      <xdr:rowOff>352425</xdr:rowOff>
    </xdr:to>
    <xdr:sp macro="" textlink="">
      <xdr:nvSpPr>
        <xdr:cNvPr id="12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670873-2340-4263-9689-75E1F0581404}"/>
            </a:ext>
          </a:extLst>
        </xdr:cNvPr>
        <xdr:cNvSpPr/>
      </xdr:nvSpPr>
      <xdr:spPr>
        <a:xfrm flipH="1">
          <a:off x="16325850" y="219075"/>
          <a:ext cx="914400" cy="3524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17</xdr:col>
      <xdr:colOff>306532</xdr:colOff>
      <xdr:row>1</xdr:row>
      <xdr:rowOff>439882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14300" y="238125"/>
          <a:ext cx="14955982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 matrimoniales clasificadas por Tribunal Superior de Justicia</a:t>
          </a:r>
        </a:p>
      </xdr:txBody>
    </xdr:sp>
    <xdr:clientData/>
  </xdr:twoCellAnchor>
  <xdr:twoCellAnchor>
    <xdr:from>
      <xdr:col>10</xdr:col>
      <xdr:colOff>76201</xdr:colOff>
      <xdr:row>48</xdr:row>
      <xdr:rowOff>457200</xdr:rowOff>
    </xdr:from>
    <xdr:to>
      <xdr:col>18</xdr:col>
      <xdr:colOff>133351</xdr:colOff>
      <xdr:row>66</xdr:row>
      <xdr:rowOff>142875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232CC21-600D-4817-8029-C886B94CEC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38E93266-1BE9-4AAE-84BF-FAFE4FD9C1A8}"/>
            </a:ext>
          </a:extLst>
        </xdr:cNvPr>
        <xdr:cNvSpPr/>
      </xdr:nvSpPr>
      <xdr:spPr>
        <a:xfrm>
          <a:off x="114299" y="10058400"/>
          <a:ext cx="1539240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nulidad presentadas por cada 1.000.000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19</xdr:col>
      <xdr:colOff>0</xdr:colOff>
      <xdr:row>1</xdr:row>
      <xdr:rowOff>47625</xdr:rowOff>
    </xdr:from>
    <xdr:to>
      <xdr:col>20</xdr:col>
      <xdr:colOff>0</xdr:colOff>
      <xdr:row>1</xdr:row>
      <xdr:rowOff>428625</xdr:rowOff>
    </xdr:to>
    <xdr:sp macro="" textlink="">
      <xdr:nvSpPr>
        <xdr:cNvPr id="11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0C2392-6C2C-4C56-BCB6-3C4B51B8BEA3}"/>
            </a:ext>
          </a:extLst>
        </xdr:cNvPr>
        <xdr:cNvSpPr/>
      </xdr:nvSpPr>
      <xdr:spPr>
        <a:xfrm flipH="1">
          <a:off x="16421100" y="266700"/>
          <a:ext cx="800100" cy="3810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17317</xdr:colOff>
      <xdr:row>1</xdr:row>
      <xdr:rowOff>8659</xdr:rowOff>
    </xdr:from>
    <xdr:to>
      <xdr:col>17</xdr:col>
      <xdr:colOff>735156</xdr:colOff>
      <xdr:row>1</xdr:row>
      <xdr:rowOff>429491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86590" y="190500"/>
          <a:ext cx="15439159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clasificadas por Tribunal Superior de Justicia</a:t>
          </a:r>
        </a:p>
      </xdr:txBody>
    </xdr:sp>
    <xdr:clientData/>
  </xdr:twoCellAnchor>
  <xdr:twoCellAnchor>
    <xdr:from>
      <xdr:col>18</xdr:col>
      <xdr:colOff>800100</xdr:colOff>
      <xdr:row>1</xdr:row>
      <xdr:rowOff>0</xdr:rowOff>
    </xdr:from>
    <xdr:to>
      <xdr:col>19</xdr:col>
      <xdr:colOff>809626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 flipH="1">
          <a:off x="16192500" y="2476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38101</xdr:colOff>
      <xdr:row>48</xdr:row>
      <xdr:rowOff>476250</xdr:rowOff>
    </xdr:from>
    <xdr:to>
      <xdr:col>18</xdr:col>
      <xdr:colOff>114301</xdr:colOff>
      <xdr:row>66</xdr:row>
      <xdr:rowOff>161925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0A126A3-FA38-46BC-BCB5-98B5AEB71B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5E5B2DB5-1895-40D2-AF45-DDD739D30A25}"/>
            </a:ext>
          </a:extLst>
        </xdr:cNvPr>
        <xdr:cNvSpPr/>
      </xdr:nvSpPr>
      <xdr:spPr>
        <a:xfrm>
          <a:off x="85724" y="10306050"/>
          <a:ext cx="1539240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N28"/>
  <sheetViews>
    <sheetView tabSelected="1" workbookViewId="0"/>
  </sheetViews>
  <sheetFormatPr baseColWidth="10" defaultRowHeight="12.75" x14ac:dyDescent="0.2"/>
  <cols>
    <col min="1" max="1" width="12.7109375" style="2" customWidth="1"/>
    <col min="2" max="2" width="12.85546875" style="2" customWidth="1"/>
    <col min="3" max="3" width="11.85546875" style="2" customWidth="1"/>
    <col min="4" max="5" width="11.42578125" style="2"/>
    <col min="6" max="6" width="14.42578125" style="2" customWidth="1"/>
    <col min="7" max="11" width="11.42578125" style="2"/>
    <col min="12" max="12" width="22.7109375" style="2" customWidth="1"/>
    <col min="13" max="16384" width="11.42578125" style="2"/>
  </cols>
  <sheetData>
    <row r="1" spans="1:12" ht="15" customHeight="1" x14ac:dyDescent="0.2">
      <c r="A1" s="1" t="s">
        <v>571</v>
      </c>
      <c r="B1" s="1"/>
      <c r="C1" s="1"/>
    </row>
    <row r="2" spans="1:12" ht="15" customHeight="1" x14ac:dyDescent="0.2">
      <c r="A2" s="1"/>
      <c r="B2" s="1"/>
      <c r="C2" s="1"/>
    </row>
    <row r="3" spans="1:12" ht="15" customHeight="1" x14ac:dyDescent="0.25">
      <c r="A3" s="1"/>
      <c r="B3" s="1"/>
      <c r="C3" s="1"/>
      <c r="E3" s="3"/>
    </row>
    <row r="4" spans="1:12" ht="15" customHeight="1" x14ac:dyDescent="0.25">
      <c r="A4" s="1"/>
      <c r="B4" s="1"/>
      <c r="C4" s="1"/>
      <c r="E4" s="3"/>
    </row>
    <row r="5" spans="1:12" ht="15" customHeight="1" x14ac:dyDescent="0.25">
      <c r="A5" s="7"/>
      <c r="B5" s="7"/>
      <c r="C5" s="7"/>
      <c r="E5" s="3"/>
      <c r="J5"/>
      <c r="K5"/>
    </row>
    <row r="6" spans="1:12" ht="15" customHeight="1" x14ac:dyDescent="0.2">
      <c r="A6" s="7"/>
      <c r="B6" s="7"/>
      <c r="C6" s="7"/>
    </row>
    <row r="7" spans="1:12" ht="15" customHeight="1" x14ac:dyDescent="0.2">
      <c r="A7" s="8"/>
      <c r="B7" s="8"/>
      <c r="C7" s="8"/>
    </row>
    <row r="8" spans="1:12" ht="15" customHeight="1" x14ac:dyDescent="0.2">
      <c r="B8" s="4"/>
      <c r="C8" s="4"/>
    </row>
    <row r="9" spans="1:12" ht="15" customHeight="1" x14ac:dyDescent="0.2">
      <c r="B9" s="4"/>
      <c r="C9" s="4"/>
    </row>
    <row r="10" spans="1:12" ht="15" customHeight="1" x14ac:dyDescent="0.2">
      <c r="B10" s="4"/>
      <c r="C10" s="4"/>
    </row>
    <row r="11" spans="1:12" ht="15" customHeight="1" x14ac:dyDescent="0.2">
      <c r="B11" s="4"/>
      <c r="C11" s="4"/>
    </row>
    <row r="12" spans="1:12" ht="30" customHeight="1" x14ac:dyDescent="0.2">
      <c r="B12" s="4"/>
      <c r="C12" s="4"/>
    </row>
    <row r="13" spans="1:12" ht="27.75" customHeight="1" x14ac:dyDescent="0.2">
      <c r="B13" s="5"/>
      <c r="C13" s="4"/>
    </row>
    <row r="14" spans="1:12" ht="20.100000000000001" customHeight="1" x14ac:dyDescent="0.2">
      <c r="B14" s="73" t="s">
        <v>33</v>
      </c>
      <c r="C14" s="73"/>
      <c r="D14" s="73"/>
      <c r="E14" s="73"/>
      <c r="F14" s="73"/>
      <c r="G14" s="73"/>
      <c r="H14" s="73"/>
      <c r="I14" s="73"/>
      <c r="J14" s="73"/>
      <c r="K14" s="73"/>
      <c r="L14" s="73"/>
    </row>
    <row r="15" spans="1:12" ht="20.100000000000001" customHeight="1" x14ac:dyDescent="0.2">
      <c r="B15" s="73" t="s">
        <v>584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</row>
    <row r="16" spans="1:12" ht="20.100000000000001" customHeight="1" x14ac:dyDescent="0.2">
      <c r="B16" s="73" t="s">
        <v>518</v>
      </c>
      <c r="C16" s="73"/>
      <c r="D16" s="73"/>
      <c r="E16" s="73"/>
      <c r="F16" s="73"/>
      <c r="G16" s="73"/>
      <c r="H16" s="73"/>
      <c r="I16" s="73"/>
      <c r="J16" s="73"/>
      <c r="K16" s="73"/>
      <c r="L16" s="73"/>
    </row>
    <row r="17" spans="2:14" ht="20.100000000000001" customHeight="1" x14ac:dyDescent="0.2">
      <c r="B17" s="73" t="s">
        <v>519</v>
      </c>
      <c r="C17" s="73"/>
      <c r="D17" s="73"/>
      <c r="E17" s="73"/>
      <c r="F17" s="73"/>
      <c r="G17" s="73"/>
      <c r="H17" s="73"/>
      <c r="I17" s="73"/>
      <c r="J17" s="73"/>
      <c r="K17" s="73"/>
      <c r="L17" s="73"/>
    </row>
    <row r="18" spans="2:14" ht="20.100000000000001" customHeight="1" x14ac:dyDescent="0.2">
      <c r="B18" s="73" t="s">
        <v>520</v>
      </c>
      <c r="C18" s="73"/>
      <c r="D18" s="73"/>
      <c r="E18" s="73"/>
      <c r="F18" s="73"/>
      <c r="G18" s="73"/>
      <c r="H18" s="73"/>
      <c r="I18" s="73"/>
      <c r="J18" s="73"/>
      <c r="K18" s="73"/>
      <c r="L18" s="73"/>
    </row>
    <row r="19" spans="2:14" ht="20.100000000000001" customHeight="1" x14ac:dyDescent="0.2">
      <c r="B19" s="73" t="s">
        <v>521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</row>
    <row r="20" spans="2:14" ht="20.100000000000001" customHeight="1" x14ac:dyDescent="0.2">
      <c r="B20" s="73" t="s">
        <v>526</v>
      </c>
      <c r="C20" s="73"/>
      <c r="D20" s="73"/>
      <c r="E20" s="73"/>
      <c r="F20" s="73"/>
      <c r="G20" s="73"/>
      <c r="H20" s="73"/>
      <c r="I20" s="73"/>
      <c r="J20" s="73"/>
      <c r="K20" s="73"/>
      <c r="L20" s="73"/>
    </row>
    <row r="21" spans="2:14" ht="20.100000000000001" customHeight="1" x14ac:dyDescent="0.2">
      <c r="B21" s="73" t="s">
        <v>523</v>
      </c>
      <c r="C21" s="73"/>
      <c r="D21" s="73"/>
      <c r="E21" s="73"/>
      <c r="F21" s="73"/>
      <c r="G21" s="73"/>
      <c r="H21" s="73"/>
      <c r="I21" s="73"/>
      <c r="J21" s="73"/>
      <c r="K21" s="73"/>
      <c r="L21" s="73"/>
    </row>
    <row r="22" spans="2:14" ht="20.100000000000001" customHeight="1" x14ac:dyDescent="0.2">
      <c r="B22" s="73" t="s">
        <v>522</v>
      </c>
      <c r="C22" s="73"/>
      <c r="D22" s="73"/>
      <c r="E22" s="73"/>
      <c r="F22" s="73"/>
      <c r="G22" s="73"/>
      <c r="H22" s="73"/>
      <c r="I22" s="73"/>
      <c r="J22" s="73"/>
      <c r="K22" s="73"/>
      <c r="L22" s="73"/>
    </row>
    <row r="23" spans="2:14" ht="20.100000000000001" customHeight="1" x14ac:dyDescent="0.2">
      <c r="B23" s="73" t="s">
        <v>525</v>
      </c>
      <c r="C23" s="73"/>
      <c r="D23" s="73"/>
      <c r="E23" s="73"/>
      <c r="F23" s="73"/>
      <c r="G23" s="73"/>
      <c r="H23" s="73"/>
      <c r="I23" s="73"/>
      <c r="J23" s="73"/>
      <c r="K23" s="73"/>
      <c r="L23" s="73"/>
      <c r="M23"/>
      <c r="N23"/>
    </row>
    <row r="24" spans="2:14" ht="20.100000000000001" customHeight="1" x14ac:dyDescent="0.2">
      <c r="B24" s="73" t="s">
        <v>524</v>
      </c>
      <c r="C24" s="73"/>
      <c r="D24" s="73"/>
      <c r="E24" s="73"/>
      <c r="F24" s="73"/>
      <c r="G24" s="73"/>
      <c r="H24" s="73"/>
      <c r="I24" s="73"/>
      <c r="J24" s="73"/>
      <c r="K24" s="73"/>
      <c r="L24" s="73"/>
      <c r="M24"/>
      <c r="N24"/>
    </row>
    <row r="25" spans="2:14" ht="20.100000000000001" customHeight="1" x14ac:dyDescent="0.2">
      <c r="B25" s="73" t="s">
        <v>597</v>
      </c>
      <c r="C25" s="73"/>
      <c r="D25" s="73"/>
      <c r="E25" s="73"/>
      <c r="F25" s="73"/>
      <c r="G25" s="73"/>
      <c r="H25" s="73"/>
      <c r="I25" s="73"/>
      <c r="J25" s="73"/>
      <c r="K25" s="73"/>
      <c r="L25" s="73"/>
      <c r="M25"/>
      <c r="N25"/>
    </row>
    <row r="26" spans="2:14" ht="18.75" customHeight="1" x14ac:dyDescent="0.2">
      <c r="B26" s="73" t="s">
        <v>559</v>
      </c>
      <c r="C26" s="73"/>
      <c r="D26" s="73"/>
      <c r="E26" s="73"/>
      <c r="F26" s="73"/>
      <c r="G26" s="73"/>
      <c r="H26" s="73"/>
      <c r="I26" s="73"/>
      <c r="J26" s="73"/>
      <c r="K26" s="73"/>
      <c r="L26" s="73"/>
    </row>
    <row r="27" spans="2:14" ht="18.75" customHeight="1" x14ac:dyDescent="0.2">
      <c r="B27" s="73" t="s">
        <v>34</v>
      </c>
      <c r="C27" s="73"/>
      <c r="D27" s="73"/>
      <c r="E27" s="73"/>
      <c r="F27" s="73"/>
      <c r="G27" s="73"/>
      <c r="H27" s="73"/>
      <c r="I27" s="73"/>
      <c r="J27" s="73"/>
      <c r="K27" s="73"/>
      <c r="L27" s="73"/>
    </row>
    <row r="28" spans="2:14" ht="18.75" customHeight="1" x14ac:dyDescent="0.2">
      <c r="B28" s="73" t="s">
        <v>35</v>
      </c>
      <c r="C28" s="73"/>
      <c r="D28" s="73"/>
      <c r="E28" s="73"/>
      <c r="F28" s="73"/>
      <c r="G28" s="73"/>
      <c r="H28" s="73"/>
      <c r="I28" s="73"/>
      <c r="J28" s="73"/>
      <c r="K28" s="73"/>
      <c r="L28" s="73"/>
    </row>
  </sheetData>
  <mergeCells count="15">
    <mergeCell ref="B20:L20"/>
    <mergeCell ref="B14:L14"/>
    <mergeCell ref="B16:L16"/>
    <mergeCell ref="B17:L17"/>
    <mergeCell ref="B18:L18"/>
    <mergeCell ref="B19:L19"/>
    <mergeCell ref="B15:L15"/>
    <mergeCell ref="B27:L27"/>
    <mergeCell ref="B28:L28"/>
    <mergeCell ref="B21:L21"/>
    <mergeCell ref="B22:L22"/>
    <mergeCell ref="B23:L23"/>
    <mergeCell ref="B26:L26"/>
    <mergeCell ref="B24:L24"/>
    <mergeCell ref="B25:L25"/>
  </mergeCells>
  <phoneticPr fontId="7" type="noConversion"/>
  <hyperlinks>
    <hyperlink ref="B14:E14" location="Resumen!A1" display="Resumen" xr:uid="{00000000-0004-0000-0000-000000000000}"/>
    <hyperlink ref="B16:F16" location="'Separaciones no consensuada TSJ'!A1" display="Separaciones no consensuadas por Tribunal Superior de Justicia" xr:uid="{00000000-0004-0000-0000-000001000000}"/>
    <hyperlink ref="B17:F17" location="'Separaciones consensuadas TSJ'!A1" display="Separaciones consensuadas por Tribunal Superior de Justicia" xr:uid="{00000000-0004-0000-0000-000002000000}"/>
    <hyperlink ref="B18:E18" location="'Divorcios no consensuados TSJ'!A1" display="Divorcios no consensuados por Tribunal Superior de Justicia" xr:uid="{00000000-0004-0000-0000-000003000000}"/>
    <hyperlink ref="B19:E19" location="'Divorcios consensuados TSJ'!A1" display="Divorcios consensuados por TSJ" xr:uid="{00000000-0004-0000-0000-000004000000}"/>
    <hyperlink ref="B20:C20" location="'Nulidades TSJ '!A1" display="Nulidades por TSJ" xr:uid="{00000000-0004-0000-0000-000005000000}"/>
    <hyperlink ref="B27:D27" location="Provincias!A1" display="Datos por provincias" xr:uid="{00000000-0004-0000-0000-000007000000}"/>
    <hyperlink ref="B28:E28" location="'Partidos Judiciales'!A1" display="Datos por Partidos Judiciales" xr:uid="{00000000-0004-0000-0000-000008000000}"/>
    <hyperlink ref="B22:F22" location="'Modif. medidas no consens TSJ'!A1" display="Modificación de medidas no consensuadas por TSJ" xr:uid="{00000000-0004-0000-0000-00000A000000}"/>
    <hyperlink ref="B23:I23" location="'Guarda custod hij no matr. cons'!A1" display="Guardia, custodia y alimentos de hijos no matrimoniales, consensuados por TSJ" xr:uid="{00000000-0004-0000-0000-00000B000000}"/>
    <hyperlink ref="B24:K24" location="'Guarda cust hij no matr. no con'!A1" display="Guardia, custodia y alimentos de hijos no matrimoniales, no consensuados por TSJ" xr:uid="{00000000-0004-0000-0000-00000C000000}"/>
    <hyperlink ref="B26" location="'Ruptura pareja estable  CAT'!A1" display="Ruptura pareja estable. Cataluña" xr:uid="{00000000-0004-0000-0000-00000D000000}"/>
    <hyperlink ref="B15" location="'Total demandas disolución'!A1" display="Total de demandas de disolución matrimonial" xr:uid="{169D6603-F8A2-445B-82E1-8CD332329E60}"/>
    <hyperlink ref="B22:L22" location="'Modif. medidas consens. TSJ'!A1" display="Modificación de medidas consensuadas clasificadas por Tribunal Superior de Justicia" xr:uid="{4E1D9635-EB88-4877-B0C2-BC2F7DBDA262}"/>
    <hyperlink ref="B23:L23" location="'Guarda cust hij no matr. no con'!A1" display="Guardia, custodia y alimentos de hijos no matrimoniales, no consensuados clasificados por Tribunal Superior de Justicia" xr:uid="{6248FA64-3A23-481D-BEA0-5405A3750D9E}"/>
    <hyperlink ref="B24:L24" location="'Guarda custod hij no matr. cons'!A1" display="Guardia, custodia y alimentos de hijos no matrimoniales, consensuados clasificados por Tribunal Superior de Justicia" xr:uid="{9B56B627-B38D-44FE-A3CC-4F071AA75AC4}"/>
    <hyperlink ref="B21:L21" location="'Modif. medidas no consens TSJ'!A1" display="Modificación de medidas no consensuadas clasificadas por Tribunal Superior de Justicia" xr:uid="{6C2B2213-C030-404C-B7CA-429717409F7C}"/>
    <hyperlink ref="B21:F21" location="'Modif. medidas consens. TSJ'!A1" display="Modificación de medidas consensuadas por TSJ" xr:uid="{00000000-0004-0000-0000-000009000000}"/>
    <hyperlink ref="B25:L25" location="'Privación visitas'!A1" display="Privación o suspensión régimen visitas o estancia progenitor" xr:uid="{05716E1E-D3CF-414D-AA6C-762455FEC84B}"/>
  </hyperlinks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5"/>
  <dimension ref="A1:Z68"/>
  <sheetViews>
    <sheetView zoomScaleNormal="100" workbookViewId="0">
      <selection activeCell="B1" sqref="B1"/>
    </sheetView>
  </sheetViews>
  <sheetFormatPr baseColWidth="10" defaultRowHeight="12.75" x14ac:dyDescent="0.2"/>
  <cols>
    <col min="1" max="1" width="1.28515625" style="2" customWidth="1"/>
    <col min="2" max="2" width="35.7109375" style="2" customWidth="1"/>
    <col min="3" max="19" width="12.28515625" style="2" customWidth="1"/>
    <col min="20" max="20" width="10.7109375" style="2" customWidth="1"/>
    <col min="21" max="21" width="12.28515625" style="2" hidden="1" customWidth="1"/>
    <col min="22" max="22" width="12.5703125" style="2" hidden="1" customWidth="1"/>
    <col min="23" max="23" width="12.28515625" style="2" hidden="1" customWidth="1"/>
    <col min="24" max="24" width="12.42578125" style="2" customWidth="1"/>
    <col min="25" max="68" width="12.28515625" style="2" customWidth="1"/>
    <col min="69" max="16384" width="11.42578125" style="2"/>
  </cols>
  <sheetData>
    <row r="1" spans="1:10" ht="17.25" customHeight="1" x14ac:dyDescent="0.2">
      <c r="J1" s="6"/>
    </row>
    <row r="2" spans="1:10" ht="48" customHeight="1" x14ac:dyDescent="0.2">
      <c r="A2" s="44"/>
      <c r="B2" s="45"/>
      <c r="C2" s="11"/>
      <c r="D2"/>
      <c r="E2"/>
      <c r="F2"/>
    </row>
    <row r="3" spans="1:10" ht="23.25" customHeight="1" x14ac:dyDescent="0.2"/>
    <row r="4" spans="1:10" ht="39" customHeight="1" x14ac:dyDescent="0.2">
      <c r="B4" s="13"/>
      <c r="C4" s="25" t="s">
        <v>572</v>
      </c>
      <c r="D4" s="25" t="s">
        <v>585</v>
      </c>
      <c r="E4" s="25" t="s">
        <v>587</v>
      </c>
      <c r="F4" s="41" t="s">
        <v>588</v>
      </c>
      <c r="G4" s="25" t="s">
        <v>589</v>
      </c>
      <c r="H4" s="25" t="s">
        <v>598</v>
      </c>
      <c r="I4" s="25" t="s">
        <v>600</v>
      </c>
    </row>
    <row r="5" spans="1:10" ht="17.100000000000001" customHeight="1" thickBot="1" x14ac:dyDescent="0.25">
      <c r="B5" s="39" t="s">
        <v>12</v>
      </c>
      <c r="C5" s="28">
        <v>595</v>
      </c>
      <c r="D5" s="28">
        <v>581</v>
      </c>
      <c r="E5" s="28">
        <v>460</v>
      </c>
      <c r="F5" s="28">
        <v>555</v>
      </c>
      <c r="G5" s="28">
        <v>589</v>
      </c>
      <c r="H5" s="28">
        <v>567</v>
      </c>
      <c r="I5" s="28">
        <v>468</v>
      </c>
    </row>
    <row r="6" spans="1:10" ht="17.100000000000001" customHeight="1" thickBot="1" x14ac:dyDescent="0.25">
      <c r="B6" s="39" t="s">
        <v>13</v>
      </c>
      <c r="C6" s="28">
        <v>85</v>
      </c>
      <c r="D6" s="28">
        <v>90</v>
      </c>
      <c r="E6" s="28">
        <v>63</v>
      </c>
      <c r="F6" s="28">
        <v>73</v>
      </c>
      <c r="G6" s="28">
        <v>68</v>
      </c>
      <c r="H6" s="28">
        <v>80</v>
      </c>
      <c r="I6" s="28">
        <v>77</v>
      </c>
    </row>
    <row r="7" spans="1:10" ht="17.100000000000001" customHeight="1" thickBot="1" x14ac:dyDescent="0.25">
      <c r="B7" s="39" t="s">
        <v>563</v>
      </c>
      <c r="C7" s="28">
        <v>111</v>
      </c>
      <c r="D7" s="28">
        <v>105</v>
      </c>
      <c r="E7" s="28">
        <v>72</v>
      </c>
      <c r="F7" s="28">
        <v>112</v>
      </c>
      <c r="G7" s="28">
        <v>98</v>
      </c>
      <c r="H7" s="28">
        <v>114</v>
      </c>
      <c r="I7" s="28">
        <v>66</v>
      </c>
    </row>
    <row r="8" spans="1:10" ht="17.100000000000001" customHeight="1" thickBot="1" x14ac:dyDescent="0.25">
      <c r="B8" s="39" t="s">
        <v>53</v>
      </c>
      <c r="C8" s="28">
        <v>124</v>
      </c>
      <c r="D8" s="28">
        <v>118</v>
      </c>
      <c r="E8" s="28">
        <v>93</v>
      </c>
      <c r="F8" s="28">
        <v>100</v>
      </c>
      <c r="G8" s="28">
        <v>104</v>
      </c>
      <c r="H8" s="28">
        <v>112</v>
      </c>
      <c r="I8" s="28">
        <v>77</v>
      </c>
    </row>
    <row r="9" spans="1:10" ht="17.100000000000001" customHeight="1" thickBot="1" x14ac:dyDescent="0.25">
      <c r="B9" s="39" t="s">
        <v>14</v>
      </c>
      <c r="C9" s="28">
        <v>178</v>
      </c>
      <c r="D9" s="28">
        <v>210</v>
      </c>
      <c r="E9" s="28">
        <v>154</v>
      </c>
      <c r="F9" s="28">
        <v>164</v>
      </c>
      <c r="G9" s="28">
        <v>159</v>
      </c>
      <c r="H9" s="28">
        <v>187</v>
      </c>
      <c r="I9" s="28">
        <v>126</v>
      </c>
    </row>
    <row r="10" spans="1:10" ht="17.100000000000001" customHeight="1" thickBot="1" x14ac:dyDescent="0.25">
      <c r="B10" s="39" t="s">
        <v>15</v>
      </c>
      <c r="C10" s="28">
        <v>37</v>
      </c>
      <c r="D10" s="28">
        <v>57</v>
      </c>
      <c r="E10" s="28">
        <v>33</v>
      </c>
      <c r="F10" s="28">
        <v>49</v>
      </c>
      <c r="G10" s="28">
        <v>34</v>
      </c>
      <c r="H10" s="28">
        <v>60</v>
      </c>
      <c r="I10" s="28">
        <v>30</v>
      </c>
    </row>
    <row r="11" spans="1:10" ht="17.100000000000001" customHeight="1" thickBot="1" x14ac:dyDescent="0.25">
      <c r="B11" s="39" t="s">
        <v>52</v>
      </c>
      <c r="C11" s="28">
        <v>135</v>
      </c>
      <c r="D11" s="28">
        <v>129</v>
      </c>
      <c r="E11" s="28">
        <v>107</v>
      </c>
      <c r="F11" s="28">
        <v>135</v>
      </c>
      <c r="G11" s="28">
        <v>132</v>
      </c>
      <c r="H11" s="28">
        <v>159</v>
      </c>
      <c r="I11" s="28">
        <v>82</v>
      </c>
    </row>
    <row r="12" spans="1:10" ht="17.100000000000001" customHeight="1" thickBot="1" x14ac:dyDescent="0.25">
      <c r="B12" s="39" t="s">
        <v>36</v>
      </c>
      <c r="C12" s="28">
        <v>112</v>
      </c>
      <c r="D12" s="28">
        <v>115</v>
      </c>
      <c r="E12" s="28">
        <v>72</v>
      </c>
      <c r="F12" s="28">
        <v>91</v>
      </c>
      <c r="G12" s="28">
        <v>118</v>
      </c>
      <c r="H12" s="28">
        <v>113</v>
      </c>
      <c r="I12" s="28">
        <v>62</v>
      </c>
    </row>
    <row r="13" spans="1:10" ht="17.100000000000001" customHeight="1" thickBot="1" x14ac:dyDescent="0.25">
      <c r="B13" s="39" t="s">
        <v>23</v>
      </c>
      <c r="C13" s="28">
        <v>755</v>
      </c>
      <c r="D13" s="28">
        <v>767</v>
      </c>
      <c r="E13" s="28">
        <v>500</v>
      </c>
      <c r="F13" s="28">
        <v>609</v>
      </c>
      <c r="G13" s="28">
        <v>607</v>
      </c>
      <c r="H13" s="28">
        <v>672</v>
      </c>
      <c r="I13" s="28">
        <v>505</v>
      </c>
    </row>
    <row r="14" spans="1:10" ht="17.100000000000001" customHeight="1" thickBot="1" x14ac:dyDescent="0.25">
      <c r="B14" s="39" t="s">
        <v>54</v>
      </c>
      <c r="C14" s="28">
        <v>385</v>
      </c>
      <c r="D14" s="28">
        <v>417</v>
      </c>
      <c r="E14" s="28">
        <v>290</v>
      </c>
      <c r="F14" s="28">
        <v>343</v>
      </c>
      <c r="G14" s="28">
        <v>383</v>
      </c>
      <c r="H14" s="28">
        <v>355</v>
      </c>
      <c r="I14" s="28">
        <v>295</v>
      </c>
    </row>
    <row r="15" spans="1:10" ht="17.100000000000001" customHeight="1" thickBot="1" x14ac:dyDescent="0.25">
      <c r="B15" s="39" t="s">
        <v>24</v>
      </c>
      <c r="C15" s="28">
        <v>89</v>
      </c>
      <c r="D15" s="28">
        <v>76</v>
      </c>
      <c r="E15" s="28">
        <v>57</v>
      </c>
      <c r="F15" s="28">
        <v>68</v>
      </c>
      <c r="G15" s="28">
        <v>84</v>
      </c>
      <c r="H15" s="28">
        <v>76</v>
      </c>
      <c r="I15" s="28">
        <v>43</v>
      </c>
    </row>
    <row r="16" spans="1:10" ht="17.100000000000001" customHeight="1" thickBot="1" x14ac:dyDescent="0.25">
      <c r="B16" s="39" t="s">
        <v>16</v>
      </c>
      <c r="C16" s="28">
        <v>160</v>
      </c>
      <c r="D16" s="28">
        <v>184</v>
      </c>
      <c r="E16" s="28">
        <v>122</v>
      </c>
      <c r="F16" s="28">
        <v>156</v>
      </c>
      <c r="G16" s="28">
        <v>190</v>
      </c>
      <c r="H16" s="28">
        <v>160</v>
      </c>
      <c r="I16" s="28">
        <v>133</v>
      </c>
    </row>
    <row r="17" spans="2:9" ht="17.100000000000001" customHeight="1" thickBot="1" x14ac:dyDescent="0.25">
      <c r="B17" s="39" t="s">
        <v>564</v>
      </c>
      <c r="C17" s="28">
        <v>388</v>
      </c>
      <c r="D17" s="28">
        <v>466</v>
      </c>
      <c r="E17" s="28">
        <v>329</v>
      </c>
      <c r="F17" s="28">
        <v>381</v>
      </c>
      <c r="G17" s="28">
        <v>420</v>
      </c>
      <c r="H17" s="28">
        <v>439</v>
      </c>
      <c r="I17" s="28">
        <v>323</v>
      </c>
    </row>
    <row r="18" spans="2:9" ht="17.100000000000001" customHeight="1" thickBot="1" x14ac:dyDescent="0.25">
      <c r="B18" s="39" t="s">
        <v>565</v>
      </c>
      <c r="C18" s="28">
        <v>116</v>
      </c>
      <c r="D18" s="28">
        <v>125</v>
      </c>
      <c r="E18" s="28">
        <v>74</v>
      </c>
      <c r="F18" s="28">
        <v>103</v>
      </c>
      <c r="G18" s="28">
        <v>111</v>
      </c>
      <c r="H18" s="28">
        <v>104</v>
      </c>
      <c r="I18" s="28">
        <v>76</v>
      </c>
    </row>
    <row r="19" spans="2:9" ht="17.100000000000001" customHeight="1" thickBot="1" x14ac:dyDescent="0.25">
      <c r="B19" s="39" t="s">
        <v>566</v>
      </c>
      <c r="C19" s="28">
        <v>29</v>
      </c>
      <c r="D19" s="28">
        <v>43</v>
      </c>
      <c r="E19" s="28">
        <v>59</v>
      </c>
      <c r="F19" s="28">
        <v>41</v>
      </c>
      <c r="G19" s="28">
        <v>58</v>
      </c>
      <c r="H19" s="28">
        <v>37</v>
      </c>
      <c r="I19" s="28">
        <v>42</v>
      </c>
    </row>
    <row r="20" spans="2:9" ht="17.100000000000001" customHeight="1" thickBot="1" x14ac:dyDescent="0.25">
      <c r="B20" s="39" t="s">
        <v>37</v>
      </c>
      <c r="C20" s="28">
        <v>177</v>
      </c>
      <c r="D20" s="28">
        <v>183</v>
      </c>
      <c r="E20" s="28">
        <v>114</v>
      </c>
      <c r="F20" s="28">
        <v>159</v>
      </c>
      <c r="G20" s="28">
        <v>186</v>
      </c>
      <c r="H20" s="28">
        <v>149</v>
      </c>
      <c r="I20" s="28">
        <v>98</v>
      </c>
    </row>
    <row r="21" spans="2:9" ht="17.100000000000001" customHeight="1" thickBot="1" x14ac:dyDescent="0.25">
      <c r="B21" s="39" t="s">
        <v>17</v>
      </c>
      <c r="C21" s="28">
        <v>20</v>
      </c>
      <c r="D21" s="28">
        <v>14</v>
      </c>
      <c r="E21" s="28">
        <v>26</v>
      </c>
      <c r="F21" s="28">
        <v>15</v>
      </c>
      <c r="G21" s="28">
        <v>18</v>
      </c>
      <c r="H21" s="28">
        <v>14</v>
      </c>
      <c r="I21" s="28">
        <v>9</v>
      </c>
    </row>
    <row r="22" spans="2:9" ht="17.100000000000001" customHeight="1" thickBot="1" x14ac:dyDescent="0.25">
      <c r="B22" s="40" t="s">
        <v>25</v>
      </c>
      <c r="C22" s="42">
        <v>3496</v>
      </c>
      <c r="D22" s="42">
        <v>3680</v>
      </c>
      <c r="E22" s="42">
        <v>2625</v>
      </c>
      <c r="F22" s="42">
        <v>3154</v>
      </c>
      <c r="G22" s="42">
        <f>SUM(G5:G21)</f>
        <v>3359</v>
      </c>
      <c r="H22" s="42">
        <f>SUM(H5:H21)</f>
        <v>3398</v>
      </c>
      <c r="I22" s="42">
        <v>2512</v>
      </c>
    </row>
    <row r="25" spans="2:9" ht="39" customHeight="1" x14ac:dyDescent="0.2">
      <c r="B25" s="13"/>
      <c r="C25" s="26" t="s">
        <v>590</v>
      </c>
      <c r="D25" s="26" t="s">
        <v>599</v>
      </c>
      <c r="E25" s="26" t="s">
        <v>601</v>
      </c>
    </row>
    <row r="26" spans="2:9" ht="17.100000000000001" customHeight="1" thickBot="1" x14ac:dyDescent="0.25">
      <c r="B26" s="39" t="s">
        <v>12</v>
      </c>
      <c r="C26" s="49">
        <f t="shared" ref="C26:E43" si="0">+(G5-C5)/C5</f>
        <v>-1.0084033613445379E-2</v>
      </c>
      <c r="D26" s="49">
        <f t="shared" si="0"/>
        <v>-2.4096385542168676E-2</v>
      </c>
      <c r="E26" s="49">
        <f t="shared" si="0"/>
        <v>1.7391304347826087E-2</v>
      </c>
    </row>
    <row r="27" spans="2:9" ht="17.100000000000001" customHeight="1" thickBot="1" x14ac:dyDescent="0.25">
      <c r="B27" s="39" t="s">
        <v>13</v>
      </c>
      <c r="C27" s="49">
        <f t="shared" si="0"/>
        <v>-0.2</v>
      </c>
      <c r="D27" s="49">
        <f t="shared" si="0"/>
        <v>-0.1111111111111111</v>
      </c>
      <c r="E27" s="49">
        <f t="shared" si="0"/>
        <v>0.22222222222222221</v>
      </c>
    </row>
    <row r="28" spans="2:9" ht="17.100000000000001" customHeight="1" thickBot="1" x14ac:dyDescent="0.25">
      <c r="B28" s="39" t="s">
        <v>563</v>
      </c>
      <c r="C28" s="49">
        <f t="shared" si="0"/>
        <v>-0.11711711711711711</v>
      </c>
      <c r="D28" s="49">
        <f t="shared" si="0"/>
        <v>8.5714285714285715E-2</v>
      </c>
      <c r="E28" s="49">
        <f t="shared" si="0"/>
        <v>-8.3333333333333329E-2</v>
      </c>
    </row>
    <row r="29" spans="2:9" ht="17.100000000000001" customHeight="1" thickBot="1" x14ac:dyDescent="0.25">
      <c r="B29" s="39" t="s">
        <v>53</v>
      </c>
      <c r="C29" s="49">
        <f t="shared" si="0"/>
        <v>-0.16129032258064516</v>
      </c>
      <c r="D29" s="49">
        <f t="shared" si="0"/>
        <v>-5.0847457627118647E-2</v>
      </c>
      <c r="E29" s="49">
        <f t="shared" si="0"/>
        <v>-0.17204301075268819</v>
      </c>
    </row>
    <row r="30" spans="2:9" ht="17.100000000000001" customHeight="1" thickBot="1" x14ac:dyDescent="0.25">
      <c r="B30" s="39" t="s">
        <v>14</v>
      </c>
      <c r="C30" s="49">
        <f t="shared" si="0"/>
        <v>-0.10674157303370786</v>
      </c>
      <c r="D30" s="49">
        <f t="shared" si="0"/>
        <v>-0.10952380952380952</v>
      </c>
      <c r="E30" s="49">
        <f t="shared" si="0"/>
        <v>-0.18181818181818182</v>
      </c>
    </row>
    <row r="31" spans="2:9" ht="17.100000000000001" customHeight="1" thickBot="1" x14ac:dyDescent="0.25">
      <c r="B31" s="39" t="s">
        <v>15</v>
      </c>
      <c r="C31" s="49">
        <f t="shared" si="0"/>
        <v>-8.1081081081081086E-2</v>
      </c>
      <c r="D31" s="49">
        <f t="shared" si="0"/>
        <v>5.2631578947368418E-2</v>
      </c>
      <c r="E31" s="49">
        <f t="shared" si="0"/>
        <v>-9.0909090909090912E-2</v>
      </c>
    </row>
    <row r="32" spans="2:9" ht="17.100000000000001" customHeight="1" thickBot="1" x14ac:dyDescent="0.25">
      <c r="B32" s="39" t="s">
        <v>52</v>
      </c>
      <c r="C32" s="49">
        <f t="shared" si="0"/>
        <v>-2.2222222222222223E-2</v>
      </c>
      <c r="D32" s="49">
        <f t="shared" si="0"/>
        <v>0.23255813953488372</v>
      </c>
      <c r="E32" s="49">
        <f t="shared" si="0"/>
        <v>-0.23364485981308411</v>
      </c>
    </row>
    <row r="33" spans="1:26" ht="17.100000000000001" customHeight="1" thickBot="1" x14ac:dyDescent="0.25">
      <c r="B33" s="39" t="s">
        <v>36</v>
      </c>
      <c r="C33" s="49">
        <f t="shared" si="0"/>
        <v>5.3571428571428568E-2</v>
      </c>
      <c r="D33" s="49">
        <f t="shared" si="0"/>
        <v>-1.7391304347826087E-2</v>
      </c>
      <c r="E33" s="49">
        <f t="shared" si="0"/>
        <v>-0.1388888888888889</v>
      </c>
    </row>
    <row r="34" spans="1:26" ht="17.100000000000001" customHeight="1" thickBot="1" x14ac:dyDescent="0.25">
      <c r="B34" s="39" t="s">
        <v>23</v>
      </c>
      <c r="C34" s="49">
        <f t="shared" si="0"/>
        <v>-0.19602649006622516</v>
      </c>
      <c r="D34" s="49">
        <f t="shared" si="0"/>
        <v>-0.12385919165580182</v>
      </c>
      <c r="E34" s="49">
        <f t="shared" si="0"/>
        <v>0.01</v>
      </c>
    </row>
    <row r="35" spans="1:26" ht="17.100000000000001" customHeight="1" thickBot="1" x14ac:dyDescent="0.25">
      <c r="B35" s="39" t="s">
        <v>54</v>
      </c>
      <c r="C35" s="49">
        <f t="shared" si="0"/>
        <v>-5.1948051948051948E-3</v>
      </c>
      <c r="D35" s="49">
        <f t="shared" si="0"/>
        <v>-0.14868105515587529</v>
      </c>
      <c r="E35" s="49">
        <f t="shared" si="0"/>
        <v>1.7241379310344827E-2</v>
      </c>
    </row>
    <row r="36" spans="1:26" ht="17.100000000000001" customHeight="1" thickBot="1" x14ac:dyDescent="0.25">
      <c r="B36" s="39" t="s">
        <v>24</v>
      </c>
      <c r="C36" s="49">
        <f t="shared" si="0"/>
        <v>-5.6179775280898875E-2</v>
      </c>
      <c r="D36" s="49">
        <f t="shared" si="0"/>
        <v>0</v>
      </c>
      <c r="E36" s="49">
        <f t="shared" si="0"/>
        <v>-0.24561403508771928</v>
      </c>
    </row>
    <row r="37" spans="1:26" ht="17.100000000000001" customHeight="1" thickBot="1" x14ac:dyDescent="0.25">
      <c r="B37" s="39" t="s">
        <v>16</v>
      </c>
      <c r="C37" s="49">
        <f t="shared" si="0"/>
        <v>0.1875</v>
      </c>
      <c r="D37" s="49">
        <f t="shared" si="0"/>
        <v>-0.13043478260869565</v>
      </c>
      <c r="E37" s="49">
        <f t="shared" si="0"/>
        <v>9.0163934426229511E-2</v>
      </c>
    </row>
    <row r="38" spans="1:26" ht="17.100000000000001" customHeight="1" thickBot="1" x14ac:dyDescent="0.25">
      <c r="B38" s="39" t="s">
        <v>564</v>
      </c>
      <c r="C38" s="49">
        <f t="shared" si="0"/>
        <v>8.247422680412371E-2</v>
      </c>
      <c r="D38" s="49">
        <f t="shared" si="0"/>
        <v>-5.7939914163090127E-2</v>
      </c>
      <c r="E38" s="49">
        <f t="shared" si="0"/>
        <v>-1.82370820668693E-2</v>
      </c>
    </row>
    <row r="39" spans="1:26" ht="17.100000000000001" customHeight="1" thickBot="1" x14ac:dyDescent="0.25">
      <c r="B39" s="39" t="s">
        <v>565</v>
      </c>
      <c r="C39" s="49">
        <f t="shared" si="0"/>
        <v>-4.3103448275862072E-2</v>
      </c>
      <c r="D39" s="49">
        <f t="shared" si="0"/>
        <v>-0.16800000000000001</v>
      </c>
      <c r="E39" s="49">
        <f t="shared" si="0"/>
        <v>2.7027027027027029E-2</v>
      </c>
    </row>
    <row r="40" spans="1:26" ht="17.100000000000001" customHeight="1" thickBot="1" x14ac:dyDescent="0.25">
      <c r="B40" s="39" t="s">
        <v>566</v>
      </c>
      <c r="C40" s="49">
        <f t="shared" si="0"/>
        <v>1</v>
      </c>
      <c r="D40" s="49">
        <f t="shared" si="0"/>
        <v>-0.13953488372093023</v>
      </c>
      <c r="E40" s="49">
        <f t="shared" si="0"/>
        <v>-0.28813559322033899</v>
      </c>
    </row>
    <row r="41" spans="1:26" ht="17.100000000000001" customHeight="1" thickBot="1" x14ac:dyDescent="0.25">
      <c r="B41" s="39" t="s">
        <v>37</v>
      </c>
      <c r="C41" s="49">
        <f t="shared" si="0"/>
        <v>5.0847457627118647E-2</v>
      </c>
      <c r="D41" s="49">
        <f t="shared" si="0"/>
        <v>-0.18579234972677597</v>
      </c>
      <c r="E41" s="49">
        <f t="shared" si="0"/>
        <v>-0.14035087719298245</v>
      </c>
    </row>
    <row r="42" spans="1:26" ht="17.100000000000001" customHeight="1" thickBot="1" x14ac:dyDescent="0.25">
      <c r="B42" s="39" t="s">
        <v>17</v>
      </c>
      <c r="C42" s="49">
        <f t="shared" si="0"/>
        <v>-0.1</v>
      </c>
      <c r="D42" s="49">
        <f t="shared" si="0"/>
        <v>0</v>
      </c>
      <c r="E42" s="49">
        <f t="shared" si="0"/>
        <v>-0.65384615384615385</v>
      </c>
    </row>
    <row r="43" spans="1:26" ht="17.100000000000001" customHeight="1" thickBot="1" x14ac:dyDescent="0.25">
      <c r="B43" s="40" t="s">
        <v>25</v>
      </c>
      <c r="C43" s="50">
        <f t="shared" si="0"/>
        <v>-3.9187643020594964E-2</v>
      </c>
      <c r="D43" s="50">
        <f t="shared" si="0"/>
        <v>-7.6630434782608697E-2</v>
      </c>
      <c r="E43" s="50">
        <f t="shared" si="0"/>
        <v>-4.304761904761905E-2</v>
      </c>
    </row>
    <row r="46" spans="1:26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6" ht="39" customHeight="1" x14ac:dyDescent="0.2">
      <c r="A49" s="65"/>
      <c r="B49" s="65"/>
      <c r="C49" s="25" t="s">
        <v>572</v>
      </c>
      <c r="D49" s="25" t="s">
        <v>585</v>
      </c>
      <c r="E49" s="25" t="s">
        <v>587</v>
      </c>
      <c r="F49" s="41" t="s">
        <v>588</v>
      </c>
      <c r="G49" s="25" t="s">
        <v>589</v>
      </c>
      <c r="H49" s="25" t="s">
        <v>598</v>
      </c>
      <c r="I49" s="25" t="s">
        <v>600</v>
      </c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2">
        <v>2022</v>
      </c>
      <c r="X49" s="65"/>
      <c r="Y49" s="65"/>
      <c r="Z49" s="65"/>
    </row>
    <row r="50" spans="1:26" ht="15" thickBot="1" x14ac:dyDescent="0.25">
      <c r="A50" s="65"/>
      <c r="B50" s="39" t="s">
        <v>574</v>
      </c>
      <c r="C50" s="64">
        <f>+C5/$V50*100000</f>
        <v>6.884832944446341</v>
      </c>
      <c r="D50" s="64">
        <f t="shared" ref="D50:E50" si="1">+D5/$V50*100000</f>
        <v>6.7228368751652505</v>
      </c>
      <c r="E50" s="64">
        <f t="shared" si="1"/>
        <v>5.3227279906643981</v>
      </c>
      <c r="F50" s="64">
        <f>+G5/$W50*100000</f>
        <v>6.7999094884713243</v>
      </c>
      <c r="G50" s="64">
        <f>+G5/$W50*100000</f>
        <v>6.7999094884713243</v>
      </c>
      <c r="H50" s="64">
        <f>+H5/$W50*100000</f>
        <v>6.5459230559647557</v>
      </c>
      <c r="I50" s="64">
        <f>+I5/$W50*100000</f>
        <v>5.4029841096851952</v>
      </c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>
        <v>8635689</v>
      </c>
      <c r="V50" s="65">
        <v>8642185</v>
      </c>
      <c r="W50" s="2">
        <v>8661880</v>
      </c>
      <c r="X50" s="65"/>
      <c r="Y50" s="65"/>
      <c r="Z50" s="65"/>
    </row>
    <row r="51" spans="1:26" ht="15" thickBot="1" x14ac:dyDescent="0.25">
      <c r="A51" s="65"/>
      <c r="B51" s="39" t="s">
        <v>575</v>
      </c>
      <c r="C51" s="64">
        <f t="shared" ref="C51:F51" si="2">+C6/$V51*100000</f>
        <v>6.4089949112580404</v>
      </c>
      <c r="D51" s="64">
        <f t="shared" si="2"/>
        <v>6.7859946119202785</v>
      </c>
      <c r="E51" s="64">
        <f t="shared" si="2"/>
        <v>4.750196228344195</v>
      </c>
      <c r="F51" s="64">
        <f t="shared" si="2"/>
        <v>5.5041956296686703</v>
      </c>
      <c r="G51" s="64">
        <f t="shared" ref="G51:H67" si="3">+G6/$W51*100000</f>
        <v>5.1307511570598381</v>
      </c>
      <c r="H51" s="64">
        <f t="shared" si="3"/>
        <v>6.0361778318351043</v>
      </c>
      <c r="I51" s="64">
        <f t="shared" ref="I51" si="4">+I6/$W51*100000</f>
        <v>5.8098211631412875</v>
      </c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>
        <v>1329391</v>
      </c>
      <c r="V51" s="65">
        <v>1326261</v>
      </c>
      <c r="W51" s="2">
        <v>1325342</v>
      </c>
      <c r="X51" s="65"/>
      <c r="Y51" s="65"/>
      <c r="Z51" s="65"/>
    </row>
    <row r="52" spans="1:26" ht="15" thickBot="1" x14ac:dyDescent="0.25">
      <c r="A52" s="65"/>
      <c r="B52" s="39" t="s">
        <v>576</v>
      </c>
      <c r="C52" s="64">
        <f t="shared" ref="C52:F52" si="5">+C7/$V52*100000</f>
        <v>10.970634280563594</v>
      </c>
      <c r="D52" s="64">
        <f t="shared" si="5"/>
        <v>10.377627022154751</v>
      </c>
      <c r="E52" s="64">
        <f t="shared" si="5"/>
        <v>7.1160871009061157</v>
      </c>
      <c r="F52" s="64">
        <f t="shared" si="5"/>
        <v>11.069468823631736</v>
      </c>
      <c r="G52" s="64">
        <f t="shared" si="3"/>
        <v>9.7561072733770775</v>
      </c>
      <c r="H52" s="64">
        <f t="shared" si="3"/>
        <v>11.348941113928436</v>
      </c>
      <c r="I52" s="64">
        <f t="shared" ref="I52" si="6">+I7/$W52*100000</f>
        <v>6.570439592274357</v>
      </c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>
        <v>1018784</v>
      </c>
      <c r="V52" s="65">
        <v>1011792</v>
      </c>
      <c r="W52" s="2">
        <v>1004499</v>
      </c>
      <c r="X52" s="65"/>
      <c r="Y52" s="65"/>
      <c r="Z52" s="65"/>
    </row>
    <row r="53" spans="1:26" ht="15" thickBot="1" x14ac:dyDescent="0.25">
      <c r="A53" s="65"/>
      <c r="B53" s="39" t="s">
        <v>53</v>
      </c>
      <c r="C53" s="64">
        <f t="shared" ref="C53:F53" si="7">+C8/$V53*100000</f>
        <v>10.571112899485765</v>
      </c>
      <c r="D53" s="64">
        <f t="shared" si="7"/>
        <v>10.059607436607424</v>
      </c>
      <c r="E53" s="64">
        <f t="shared" si="7"/>
        <v>7.9283346746143248</v>
      </c>
      <c r="F53" s="64">
        <f t="shared" si="7"/>
        <v>8.525091047972392</v>
      </c>
      <c r="G53" s="64">
        <f t="shared" si="3"/>
        <v>8.8416277436676101</v>
      </c>
      <c r="H53" s="64">
        <f t="shared" si="3"/>
        <v>9.5217529547189628</v>
      </c>
      <c r="I53" s="64">
        <f t="shared" ref="I53" si="8">+I8/$W53*100000</f>
        <v>6.5462051563692878</v>
      </c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>
        <v>1171543</v>
      </c>
      <c r="V53" s="65">
        <v>1173008</v>
      </c>
      <c r="W53" s="2">
        <v>1176254</v>
      </c>
      <c r="X53" s="65"/>
      <c r="Y53" s="65"/>
      <c r="Z53" s="65"/>
    </row>
    <row r="54" spans="1:26" ht="15" thickBot="1" x14ac:dyDescent="0.25">
      <c r="A54" s="65"/>
      <c r="B54" s="39" t="s">
        <v>14</v>
      </c>
      <c r="C54" s="64">
        <f t="shared" ref="C54:F54" si="9">+C9/$V54*100000</f>
        <v>8.1916515105773549</v>
      </c>
      <c r="D54" s="64">
        <f t="shared" si="9"/>
        <v>9.6643079619171033</v>
      </c>
      <c r="E54" s="64">
        <f t="shared" si="9"/>
        <v>7.0871591720725426</v>
      </c>
      <c r="F54" s="64">
        <f t="shared" si="9"/>
        <v>7.5473643131162147</v>
      </c>
      <c r="G54" s="64">
        <f t="shared" si="3"/>
        <v>7.3056020643150292</v>
      </c>
      <c r="H54" s="64">
        <f t="shared" si="3"/>
        <v>8.5921231825591846</v>
      </c>
      <c r="I54" s="64">
        <f t="shared" ref="I54" si="10">+I9/$W54*100000</f>
        <v>5.7893450320987014</v>
      </c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>
        <v>2175952</v>
      </c>
      <c r="V54" s="65">
        <v>2172944</v>
      </c>
      <c r="W54" s="2">
        <v>2176412</v>
      </c>
      <c r="X54" s="65"/>
      <c r="Y54" s="65"/>
      <c r="Z54" s="65"/>
    </row>
    <row r="55" spans="1:26" ht="15" thickBot="1" x14ac:dyDescent="0.25">
      <c r="A55" s="65"/>
      <c r="B55" s="39" t="s">
        <v>15</v>
      </c>
      <c r="C55" s="64">
        <f t="shared" ref="C55:F55" si="11">+C10/$V55*100000</f>
        <v>6.3301209395268145</v>
      </c>
      <c r="D55" s="64">
        <f t="shared" si="11"/>
        <v>9.7518079338656349</v>
      </c>
      <c r="E55" s="64">
        <f t="shared" si="11"/>
        <v>5.6457835406590506</v>
      </c>
      <c r="F55" s="64">
        <f t="shared" si="11"/>
        <v>8.3831331361301054</v>
      </c>
      <c r="G55" s="64">
        <f t="shared" si="3"/>
        <v>5.8097610821192642</v>
      </c>
      <c r="H55" s="64">
        <f t="shared" si="3"/>
        <v>10.252519556681055</v>
      </c>
      <c r="I55" s="64">
        <f t="shared" ref="I55" si="12">+I10/$W55*100000</f>
        <v>5.1262597783405273</v>
      </c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>
        <v>582905</v>
      </c>
      <c r="V55" s="65">
        <v>584507</v>
      </c>
      <c r="W55" s="2">
        <v>585222</v>
      </c>
      <c r="X55" s="65"/>
      <c r="Y55" s="65"/>
      <c r="Z55" s="65"/>
    </row>
    <row r="56" spans="1:26" ht="15" thickBot="1" x14ac:dyDescent="0.25">
      <c r="A56" s="65"/>
      <c r="B56" s="39" t="s">
        <v>577</v>
      </c>
      <c r="C56" s="64">
        <f t="shared" ref="C56:F56" si="13">+C11/$V56*100000</f>
        <v>5.6647975632138952</v>
      </c>
      <c r="D56" s="64">
        <f t="shared" si="13"/>
        <v>5.4130287826266112</v>
      </c>
      <c r="E56" s="64">
        <f t="shared" si="13"/>
        <v>4.4898765871399027</v>
      </c>
      <c r="F56" s="64">
        <f t="shared" si="13"/>
        <v>5.6647975632138952</v>
      </c>
      <c r="G56" s="64">
        <f t="shared" si="3"/>
        <v>5.5694698539786271</v>
      </c>
      <c r="H56" s="64">
        <f t="shared" si="3"/>
        <v>6.7086795968378912</v>
      </c>
      <c r="I56" s="64">
        <f t="shared" ref="I56" si="14">+I11/$W56*100000</f>
        <v>3.4598221820170254</v>
      </c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>
        <v>2394918</v>
      </c>
      <c r="V56" s="65">
        <v>2383139</v>
      </c>
      <c r="W56" s="2">
        <v>2370064</v>
      </c>
      <c r="X56" s="65"/>
      <c r="Y56" s="65"/>
      <c r="Z56" s="65"/>
    </row>
    <row r="57" spans="1:26" ht="15" thickBot="1" x14ac:dyDescent="0.25">
      <c r="A57" s="65"/>
      <c r="B57" s="39" t="s">
        <v>578</v>
      </c>
      <c r="C57" s="64">
        <f t="shared" ref="C57:F57" si="15">+C12/$V57*100000</f>
        <v>5.464582188779846</v>
      </c>
      <c r="D57" s="64">
        <f t="shared" si="15"/>
        <v>5.6109549259793061</v>
      </c>
      <c r="E57" s="64">
        <f t="shared" si="15"/>
        <v>3.5129456927870439</v>
      </c>
      <c r="F57" s="64">
        <f t="shared" si="15"/>
        <v>4.4399730283836254</v>
      </c>
      <c r="G57" s="64">
        <f t="shared" si="3"/>
        <v>5.7499465206245226</v>
      </c>
      <c r="H57" s="64">
        <f t="shared" si="3"/>
        <v>5.5063047189031442</v>
      </c>
      <c r="I57" s="64">
        <f t="shared" ref="I57" si="16">+I12/$W57*100000</f>
        <v>3.021158341345088</v>
      </c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>
        <v>2045221</v>
      </c>
      <c r="V57" s="65">
        <v>2049562</v>
      </c>
      <c r="W57" s="2">
        <v>2052193</v>
      </c>
      <c r="X57" s="65"/>
      <c r="Y57" s="65"/>
      <c r="Z57" s="65"/>
    </row>
    <row r="58" spans="1:26" ht="15" thickBot="1" x14ac:dyDescent="0.25">
      <c r="A58" s="65"/>
      <c r="B58" s="39" t="s">
        <v>23</v>
      </c>
      <c r="C58" s="64">
        <f t="shared" ref="C58:F58" si="17">+C13/$V58*100000</f>
        <v>9.7251680393108035</v>
      </c>
      <c r="D58" s="64">
        <f t="shared" si="17"/>
        <v>9.8797402465581285</v>
      </c>
      <c r="E58" s="64">
        <f t="shared" si="17"/>
        <v>6.4405086353051679</v>
      </c>
      <c r="F58" s="64">
        <f t="shared" si="17"/>
        <v>7.844539517801695</v>
      </c>
      <c r="G58" s="64">
        <f t="shared" si="3"/>
        <v>7.7987465988085773</v>
      </c>
      <c r="H58" s="64">
        <f t="shared" si="3"/>
        <v>8.6338677337716057</v>
      </c>
      <c r="I58" s="64">
        <f t="shared" ref="I58" si="18">+I13/$W58*100000</f>
        <v>6.4882488177896729</v>
      </c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>
        <v>7780479</v>
      </c>
      <c r="V58" s="65">
        <v>7763362</v>
      </c>
      <c r="W58" s="2">
        <v>7783302</v>
      </c>
      <c r="X58" s="65"/>
      <c r="Y58" s="65"/>
      <c r="Z58" s="65"/>
    </row>
    <row r="59" spans="1:26" ht="15" thickBot="1" x14ac:dyDescent="0.25">
      <c r="A59" s="65"/>
      <c r="B59" s="39" t="s">
        <v>579</v>
      </c>
      <c r="C59" s="64">
        <f t="shared" ref="C59:F59" si="19">+C14/$V59*100000</f>
        <v>7.611496562569072</v>
      </c>
      <c r="D59" s="64">
        <f t="shared" si="19"/>
        <v>8.2441404327046826</v>
      </c>
      <c r="E59" s="64">
        <f t="shared" si="19"/>
        <v>5.7333350731039756</v>
      </c>
      <c r="F59" s="64">
        <f t="shared" si="19"/>
        <v>6.7811514830160817</v>
      </c>
      <c r="G59" s="64">
        <f t="shared" si="3"/>
        <v>7.5233178656799007</v>
      </c>
      <c r="H59" s="64">
        <f t="shared" si="3"/>
        <v>6.9733102932542161</v>
      </c>
      <c r="I59" s="64">
        <f t="shared" ref="I59" si="20">+I14/$W59*100000</f>
        <v>5.7947226380563208</v>
      </c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>
        <v>5057353</v>
      </c>
      <c r="V59" s="65">
        <v>5058138</v>
      </c>
      <c r="W59" s="2">
        <v>5090839</v>
      </c>
      <c r="X59" s="65"/>
      <c r="Y59" s="65"/>
      <c r="Z59" s="65"/>
    </row>
    <row r="60" spans="1:26" ht="15" thickBot="1" x14ac:dyDescent="0.25">
      <c r="A60" s="65"/>
      <c r="B60" s="39" t="s">
        <v>24</v>
      </c>
      <c r="C60" s="64">
        <f t="shared" ref="C60:F60" si="21">+C15/$V60*100000</f>
        <v>8.4001808398481934</v>
      </c>
      <c r="D60" s="64">
        <f t="shared" si="21"/>
        <v>7.173188132904075</v>
      </c>
      <c r="E60" s="64">
        <f t="shared" si="21"/>
        <v>5.3798910996780558</v>
      </c>
      <c r="F60" s="64">
        <f t="shared" si="21"/>
        <v>6.4181156978615412</v>
      </c>
      <c r="G60" s="64">
        <f t="shared" si="3"/>
        <v>7.9677873739026515</v>
      </c>
      <c r="H60" s="64">
        <f t="shared" si="3"/>
        <v>7.2089504811500174</v>
      </c>
      <c r="I60" s="64">
        <f t="shared" ref="I60" si="22">+I15/$W60*100000</f>
        <v>4.0787482985454044</v>
      </c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>
        <v>1063987</v>
      </c>
      <c r="V60" s="65">
        <v>1059501</v>
      </c>
      <c r="W60" s="2">
        <v>1054245</v>
      </c>
      <c r="X60" s="65"/>
      <c r="Y60" s="65"/>
      <c r="Z60" s="65"/>
    </row>
    <row r="61" spans="1:26" ht="15" thickBot="1" x14ac:dyDescent="0.25">
      <c r="A61" s="65"/>
      <c r="B61" s="39" t="s">
        <v>16</v>
      </c>
      <c r="C61" s="64">
        <f t="shared" ref="C61:F61" si="23">+C16/$V61*100000</f>
        <v>5.9354996670555655</v>
      </c>
      <c r="D61" s="64">
        <f t="shared" si="23"/>
        <v>6.8258246171138994</v>
      </c>
      <c r="E61" s="64">
        <f t="shared" si="23"/>
        <v>4.5258184961298689</v>
      </c>
      <c r="F61" s="64">
        <f t="shared" si="23"/>
        <v>5.7871121753791765</v>
      </c>
      <c r="G61" s="64">
        <f t="shared" si="3"/>
        <v>7.0654243419486882</v>
      </c>
      <c r="H61" s="64">
        <f t="shared" si="3"/>
        <v>5.9498310247988959</v>
      </c>
      <c r="I61" s="64">
        <f t="shared" ref="I61" si="24">+I16/$W61*100000</f>
        <v>4.9457970393640815</v>
      </c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>
        <v>2701819</v>
      </c>
      <c r="V61" s="65">
        <v>2695645</v>
      </c>
      <c r="W61" s="2">
        <v>2689152</v>
      </c>
      <c r="X61" s="65"/>
      <c r="Y61" s="65"/>
      <c r="Z61" s="65"/>
    </row>
    <row r="62" spans="1:26" ht="15" thickBot="1" x14ac:dyDescent="0.25">
      <c r="A62" s="65"/>
      <c r="B62" s="39" t="s">
        <v>580</v>
      </c>
      <c r="C62" s="64">
        <f t="shared" ref="C62:F62" si="25">+C17/$V62*100000</f>
        <v>5.7470830220947198</v>
      </c>
      <c r="D62" s="64">
        <f t="shared" si="25"/>
        <v>6.9024244543714932</v>
      </c>
      <c r="E62" s="64">
        <f t="shared" si="25"/>
        <v>4.8731709130648531</v>
      </c>
      <c r="F62" s="64">
        <f t="shared" si="25"/>
        <v>5.643398534582702</v>
      </c>
      <c r="G62" s="64">
        <f t="shared" si="3"/>
        <v>6.2273369416302806</v>
      </c>
      <c r="H62" s="64">
        <f t="shared" si="3"/>
        <v>6.5090498032754605</v>
      </c>
      <c r="I62" s="64">
        <f t="shared" ref="I62" si="26">+I17/$W62*100000</f>
        <v>4.7891186479680501</v>
      </c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>
        <v>6779888</v>
      </c>
      <c r="V62" s="65">
        <v>6751251</v>
      </c>
      <c r="W62" s="2">
        <v>6744456</v>
      </c>
      <c r="X62" s="65"/>
      <c r="Y62" s="65"/>
      <c r="Z62" s="65"/>
    </row>
    <row r="63" spans="1:26" ht="15" thickBot="1" x14ac:dyDescent="0.25">
      <c r="A63" s="65"/>
      <c r="B63" s="39" t="s">
        <v>581</v>
      </c>
      <c r="C63" s="64">
        <f t="shared" ref="C63:F63" si="27">+C18/$V63*100000</f>
        <v>7.639187980659683</v>
      </c>
      <c r="D63" s="64">
        <f t="shared" si="27"/>
        <v>8.231883599848798</v>
      </c>
      <c r="E63" s="64">
        <f t="shared" si="27"/>
        <v>4.8732750911104876</v>
      </c>
      <c r="F63" s="64">
        <f t="shared" si="27"/>
        <v>6.7830720862754088</v>
      </c>
      <c r="G63" s="64">
        <f t="shared" si="3"/>
        <v>7.2480849710631636</v>
      </c>
      <c r="H63" s="64">
        <f t="shared" si="3"/>
        <v>6.7909985314465686</v>
      </c>
      <c r="I63" s="64">
        <f t="shared" ref="I63" si="28">+I18/$W63*100000</f>
        <v>4.9626527729801841</v>
      </c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>
        <v>1511251</v>
      </c>
      <c r="V63" s="65">
        <v>1518486</v>
      </c>
      <c r="W63" s="2">
        <v>1531439</v>
      </c>
      <c r="X63" s="65"/>
      <c r="Y63" s="65"/>
      <c r="Z63" s="65"/>
    </row>
    <row r="64" spans="1:26" ht="15" thickBot="1" x14ac:dyDescent="0.25">
      <c r="A64" s="65"/>
      <c r="B64" s="39" t="s">
        <v>582</v>
      </c>
      <c r="C64" s="64">
        <f t="shared" ref="C64:F64" si="29">+C19/$V64*100000</f>
        <v>4.3837306152188011</v>
      </c>
      <c r="D64" s="64">
        <f t="shared" si="29"/>
        <v>6.5000143604968432</v>
      </c>
      <c r="E64" s="64">
        <f t="shared" si="29"/>
        <v>8.9186243551003201</v>
      </c>
      <c r="F64" s="64">
        <f t="shared" si="29"/>
        <v>6.1976881111714084</v>
      </c>
      <c r="G64" s="64">
        <f t="shared" si="3"/>
        <v>8.7400468948723038</v>
      </c>
      <c r="H64" s="64">
        <f t="shared" si="3"/>
        <v>5.5755471570737116</v>
      </c>
      <c r="I64" s="64">
        <f t="shared" ref="I64" si="30">+I19/$W64*100000</f>
        <v>6.3289994755971861</v>
      </c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>
        <v>661197</v>
      </c>
      <c r="V64" s="65">
        <v>661537</v>
      </c>
      <c r="W64" s="2">
        <v>663612</v>
      </c>
      <c r="X64" s="65"/>
      <c r="Y64" s="65"/>
      <c r="Z64" s="65"/>
    </row>
    <row r="65" spans="1:26" ht="15" thickBot="1" x14ac:dyDescent="0.25">
      <c r="A65" s="65"/>
      <c r="B65" s="39" t="s">
        <v>583</v>
      </c>
      <c r="C65" s="64">
        <f t="shared" ref="C65:F65" si="31">+C20/$V65*100000</f>
        <v>7.994605222329068</v>
      </c>
      <c r="D65" s="64">
        <f t="shared" si="31"/>
        <v>8.2656087891876808</v>
      </c>
      <c r="E65" s="64">
        <f t="shared" si="31"/>
        <v>5.1490677703136374</v>
      </c>
      <c r="F65" s="64">
        <f t="shared" si="31"/>
        <v>7.1815945217532295</v>
      </c>
      <c r="G65" s="64">
        <f t="shared" si="3"/>
        <v>8.4269624741924272</v>
      </c>
      <c r="H65" s="64">
        <f t="shared" si="3"/>
        <v>6.7506312293261912</v>
      </c>
      <c r="I65" s="64">
        <f t="shared" ref="I65" si="32">+I20/$W65*100000</f>
        <v>4.4400124864024617</v>
      </c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>
        <v>2220504</v>
      </c>
      <c r="V65" s="65">
        <v>2213993</v>
      </c>
      <c r="W65" s="2">
        <v>2207201</v>
      </c>
      <c r="X65" s="65"/>
      <c r="Y65" s="65"/>
      <c r="Z65" s="65"/>
    </row>
    <row r="66" spans="1:26" ht="15" thickBot="1" x14ac:dyDescent="0.25">
      <c r="A66" s="65"/>
      <c r="B66" s="39" t="s">
        <v>17</v>
      </c>
      <c r="C66" s="64">
        <f t="shared" ref="C66:F66" si="33">+C21/$V66*100000</f>
        <v>6.25398691665937</v>
      </c>
      <c r="D66" s="64">
        <f t="shared" si="33"/>
        <v>4.3777908416615592</v>
      </c>
      <c r="E66" s="64">
        <f t="shared" si="33"/>
        <v>8.1301829916571808</v>
      </c>
      <c r="F66" s="64">
        <f t="shared" si="33"/>
        <v>4.690490187494528</v>
      </c>
      <c r="G66" s="64">
        <f t="shared" si="3"/>
        <v>5.6340673271045594</v>
      </c>
      <c r="H66" s="64">
        <f t="shared" si="3"/>
        <v>4.3820523655257686</v>
      </c>
      <c r="I66" s="64">
        <f t="shared" ref="I66" si="34">+I21/$W66*100000</f>
        <v>2.8170336635522797</v>
      </c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>
        <v>319914</v>
      </c>
      <c r="V66" s="65">
        <v>319796</v>
      </c>
      <c r="W66" s="2">
        <v>319485</v>
      </c>
      <c r="X66" s="65"/>
      <c r="Y66" s="65"/>
      <c r="Z66" s="65"/>
    </row>
    <row r="67" spans="1:26" ht="15" thickBot="1" x14ac:dyDescent="0.25">
      <c r="A67" s="65"/>
      <c r="B67" s="40" t="s">
        <v>25</v>
      </c>
      <c r="C67" s="66">
        <f t="shared" ref="C67:F67" si="35">+C22/$V67*100000</f>
        <v>7.3778455327746748</v>
      </c>
      <c r="D67" s="66">
        <f t="shared" si="35"/>
        <v>7.7661531923943956</v>
      </c>
      <c r="E67" s="66">
        <f t="shared" si="35"/>
        <v>5.5397152527269808</v>
      </c>
      <c r="F67" s="66">
        <f t="shared" si="35"/>
        <v>6.6560997741336747</v>
      </c>
      <c r="G67" s="66">
        <f t="shared" si="3"/>
        <v>7.0811799838842546</v>
      </c>
      <c r="H67" s="66">
        <f t="shared" si="3"/>
        <v>7.163396720821285</v>
      </c>
      <c r="I67" s="66">
        <f t="shared" ref="I67" si="36">+I22/$W67*100000</f>
        <v>5.2956011073287428</v>
      </c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>
        <v>47450795</v>
      </c>
      <c r="V67" s="65">
        <v>47385107</v>
      </c>
      <c r="W67" s="2">
        <v>47435597</v>
      </c>
      <c r="X67" s="65"/>
      <c r="Y67" s="65"/>
      <c r="Z67" s="65"/>
    </row>
    <row r="68" spans="1:26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</sheetData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8"/>
  <dimension ref="A1:Y70"/>
  <sheetViews>
    <sheetView zoomScaleNormal="100" workbookViewId="0">
      <selection activeCell="B1" sqref="B1"/>
    </sheetView>
  </sheetViews>
  <sheetFormatPr baseColWidth="10" defaultRowHeight="12.75" x14ac:dyDescent="0.2"/>
  <cols>
    <col min="1" max="1" width="1" style="2" customWidth="1"/>
    <col min="2" max="2" width="35.7109375" style="2" customWidth="1"/>
    <col min="3" max="19" width="12.28515625" style="2" customWidth="1"/>
    <col min="20" max="20" width="11.42578125" style="2" customWidth="1"/>
    <col min="21" max="21" width="12.28515625" style="2" hidden="1" customWidth="1"/>
    <col min="22" max="22" width="13" style="2" hidden="1" customWidth="1"/>
    <col min="23" max="23" width="12.28515625" style="2" hidden="1" customWidth="1"/>
    <col min="24" max="63" width="12.28515625" style="2" customWidth="1"/>
    <col min="64" max="16384" width="11.42578125" style="2"/>
  </cols>
  <sheetData>
    <row r="1" spans="1:10" ht="17.25" customHeight="1" x14ac:dyDescent="0.2">
      <c r="J1" s="6"/>
    </row>
    <row r="2" spans="1:10" ht="53.25" customHeight="1" x14ac:dyDescent="0.2">
      <c r="A2" s="44"/>
      <c r="B2" s="44"/>
      <c r="C2" s="53"/>
      <c r="D2" s="53"/>
      <c r="E2" s="53"/>
      <c r="F2" s="53"/>
      <c r="G2"/>
      <c r="H2"/>
    </row>
    <row r="3" spans="1:10" ht="33" customHeight="1" x14ac:dyDescent="0.2"/>
    <row r="4" spans="1:10" ht="39" customHeight="1" x14ac:dyDescent="0.2">
      <c r="B4" s="13"/>
      <c r="C4" s="25" t="s">
        <v>572</v>
      </c>
      <c r="D4" s="25" t="s">
        <v>585</v>
      </c>
      <c r="E4" s="25" t="s">
        <v>587</v>
      </c>
      <c r="F4" s="41" t="s">
        <v>588</v>
      </c>
      <c r="G4" s="25" t="s">
        <v>589</v>
      </c>
      <c r="H4" s="25" t="s">
        <v>598</v>
      </c>
      <c r="I4" s="25" t="s">
        <v>600</v>
      </c>
    </row>
    <row r="5" spans="1:10" ht="17.100000000000001" customHeight="1" thickBot="1" x14ac:dyDescent="0.25">
      <c r="B5" s="39" t="s">
        <v>12</v>
      </c>
      <c r="C5" s="28">
        <v>1689</v>
      </c>
      <c r="D5" s="28">
        <v>1759</v>
      </c>
      <c r="E5" s="28">
        <v>1241</v>
      </c>
      <c r="F5" s="28">
        <v>1776</v>
      </c>
      <c r="G5" s="28">
        <v>1748</v>
      </c>
      <c r="H5" s="28">
        <v>1614</v>
      </c>
      <c r="I5" s="28">
        <v>1334</v>
      </c>
    </row>
    <row r="6" spans="1:10" ht="17.100000000000001" customHeight="1" thickBot="1" x14ac:dyDescent="0.25">
      <c r="B6" s="39" t="s">
        <v>13</v>
      </c>
      <c r="C6" s="28">
        <v>148</v>
      </c>
      <c r="D6" s="28">
        <v>131</v>
      </c>
      <c r="E6" s="28">
        <v>111</v>
      </c>
      <c r="F6" s="28">
        <v>123</v>
      </c>
      <c r="G6" s="28">
        <v>155</v>
      </c>
      <c r="H6" s="28">
        <v>143</v>
      </c>
      <c r="I6" s="28">
        <v>101</v>
      </c>
    </row>
    <row r="7" spans="1:10" ht="17.100000000000001" customHeight="1" thickBot="1" x14ac:dyDescent="0.25">
      <c r="B7" s="39" t="s">
        <v>563</v>
      </c>
      <c r="C7" s="28">
        <v>98</v>
      </c>
      <c r="D7" s="28">
        <v>100</v>
      </c>
      <c r="E7" s="28">
        <v>81</v>
      </c>
      <c r="F7" s="28">
        <v>101</v>
      </c>
      <c r="G7" s="28">
        <v>112</v>
      </c>
      <c r="H7" s="28">
        <v>117</v>
      </c>
      <c r="I7" s="28">
        <v>75</v>
      </c>
    </row>
    <row r="8" spans="1:10" ht="17.100000000000001" customHeight="1" thickBot="1" x14ac:dyDescent="0.25">
      <c r="B8" s="39" t="s">
        <v>53</v>
      </c>
      <c r="C8" s="28">
        <v>179</v>
      </c>
      <c r="D8" s="28">
        <v>176</v>
      </c>
      <c r="E8" s="28">
        <v>109</v>
      </c>
      <c r="F8" s="28">
        <v>154</v>
      </c>
      <c r="G8" s="28">
        <v>130</v>
      </c>
      <c r="H8" s="28">
        <v>182</v>
      </c>
      <c r="I8" s="28">
        <v>137</v>
      </c>
    </row>
    <row r="9" spans="1:10" ht="17.100000000000001" customHeight="1" thickBot="1" x14ac:dyDescent="0.25">
      <c r="B9" s="39" t="s">
        <v>14</v>
      </c>
      <c r="C9" s="28">
        <v>526</v>
      </c>
      <c r="D9" s="28">
        <v>561</v>
      </c>
      <c r="E9" s="28">
        <v>472</v>
      </c>
      <c r="F9" s="28">
        <v>542</v>
      </c>
      <c r="G9" s="28">
        <v>548</v>
      </c>
      <c r="H9" s="28">
        <v>528</v>
      </c>
      <c r="I9" s="28">
        <v>426</v>
      </c>
    </row>
    <row r="10" spans="1:10" ht="17.100000000000001" customHeight="1" thickBot="1" x14ac:dyDescent="0.25">
      <c r="B10" s="39" t="s">
        <v>15</v>
      </c>
      <c r="C10" s="28">
        <v>74</v>
      </c>
      <c r="D10" s="28">
        <v>64</v>
      </c>
      <c r="E10" s="28">
        <v>38</v>
      </c>
      <c r="F10" s="28">
        <v>71</v>
      </c>
      <c r="G10" s="28">
        <v>71</v>
      </c>
      <c r="H10" s="28">
        <v>73</v>
      </c>
      <c r="I10" s="28">
        <v>41</v>
      </c>
    </row>
    <row r="11" spans="1:10" ht="17.100000000000001" customHeight="1" thickBot="1" x14ac:dyDescent="0.25">
      <c r="B11" s="39" t="s">
        <v>52</v>
      </c>
      <c r="C11" s="28">
        <v>257</v>
      </c>
      <c r="D11" s="28">
        <v>211</v>
      </c>
      <c r="E11" s="28">
        <v>163</v>
      </c>
      <c r="F11" s="28">
        <v>232</v>
      </c>
      <c r="G11" s="28">
        <v>202</v>
      </c>
      <c r="H11" s="28">
        <v>182</v>
      </c>
      <c r="I11" s="28">
        <v>166</v>
      </c>
    </row>
    <row r="12" spans="1:10" ht="17.100000000000001" customHeight="1" thickBot="1" x14ac:dyDescent="0.25">
      <c r="B12" s="39" t="s">
        <v>36</v>
      </c>
      <c r="C12" s="28">
        <v>265</v>
      </c>
      <c r="D12" s="28">
        <v>274</v>
      </c>
      <c r="E12" s="28">
        <v>267</v>
      </c>
      <c r="F12" s="28">
        <v>332</v>
      </c>
      <c r="G12" s="28">
        <v>277</v>
      </c>
      <c r="H12" s="28">
        <v>259</v>
      </c>
      <c r="I12" s="28">
        <v>222</v>
      </c>
    </row>
    <row r="13" spans="1:10" ht="17.100000000000001" customHeight="1" thickBot="1" x14ac:dyDescent="0.25">
      <c r="B13" s="39" t="s">
        <v>23</v>
      </c>
      <c r="C13" s="28">
        <v>956</v>
      </c>
      <c r="D13" s="28">
        <v>881</v>
      </c>
      <c r="E13" s="28">
        <v>727</v>
      </c>
      <c r="F13" s="28">
        <v>857</v>
      </c>
      <c r="G13" s="28">
        <v>935</v>
      </c>
      <c r="H13" s="28">
        <v>885</v>
      </c>
      <c r="I13" s="28">
        <v>762</v>
      </c>
    </row>
    <row r="14" spans="1:10" ht="17.100000000000001" customHeight="1" thickBot="1" x14ac:dyDescent="0.25">
      <c r="B14" s="39" t="s">
        <v>54</v>
      </c>
      <c r="C14" s="28">
        <v>722</v>
      </c>
      <c r="D14" s="28">
        <v>766</v>
      </c>
      <c r="E14" s="28">
        <v>542</v>
      </c>
      <c r="F14" s="28">
        <v>700</v>
      </c>
      <c r="G14" s="28">
        <v>712</v>
      </c>
      <c r="H14" s="28">
        <v>758</v>
      </c>
      <c r="I14" s="28">
        <v>588</v>
      </c>
    </row>
    <row r="15" spans="1:10" ht="17.100000000000001" customHeight="1" thickBot="1" x14ac:dyDescent="0.25">
      <c r="B15" s="39" t="s">
        <v>24</v>
      </c>
      <c r="C15" s="28">
        <v>137</v>
      </c>
      <c r="D15" s="28">
        <v>130</v>
      </c>
      <c r="E15" s="28">
        <v>123</v>
      </c>
      <c r="F15" s="28">
        <v>140</v>
      </c>
      <c r="G15" s="28">
        <v>118</v>
      </c>
      <c r="H15" s="28">
        <v>118</v>
      </c>
      <c r="I15" s="28">
        <v>104</v>
      </c>
    </row>
    <row r="16" spans="1:10" ht="17.100000000000001" customHeight="1" thickBot="1" x14ac:dyDescent="0.25">
      <c r="B16" s="39" t="s">
        <v>16</v>
      </c>
      <c r="C16" s="28">
        <v>343</v>
      </c>
      <c r="D16" s="28">
        <v>350</v>
      </c>
      <c r="E16" s="28">
        <v>251</v>
      </c>
      <c r="F16" s="28">
        <v>305</v>
      </c>
      <c r="G16" s="28">
        <v>300</v>
      </c>
      <c r="H16" s="28">
        <v>301</v>
      </c>
      <c r="I16" s="28">
        <v>245</v>
      </c>
    </row>
    <row r="17" spans="2:9" ht="17.100000000000001" customHeight="1" thickBot="1" x14ac:dyDescent="0.25">
      <c r="B17" s="39" t="s">
        <v>564</v>
      </c>
      <c r="C17" s="28">
        <v>866</v>
      </c>
      <c r="D17" s="28">
        <v>1079</v>
      </c>
      <c r="E17" s="28">
        <v>666</v>
      </c>
      <c r="F17" s="28">
        <v>934</v>
      </c>
      <c r="G17" s="28">
        <v>877</v>
      </c>
      <c r="H17" s="28">
        <v>856</v>
      </c>
      <c r="I17" s="28">
        <v>754</v>
      </c>
    </row>
    <row r="18" spans="2:9" ht="17.100000000000001" customHeight="1" thickBot="1" x14ac:dyDescent="0.25">
      <c r="B18" s="39" t="s">
        <v>565</v>
      </c>
      <c r="C18" s="28">
        <v>272</v>
      </c>
      <c r="D18" s="28">
        <v>301</v>
      </c>
      <c r="E18" s="28">
        <v>200</v>
      </c>
      <c r="F18" s="28">
        <v>298</v>
      </c>
      <c r="G18" s="28">
        <v>310</v>
      </c>
      <c r="H18" s="28">
        <v>292</v>
      </c>
      <c r="I18" s="28">
        <v>245</v>
      </c>
    </row>
    <row r="19" spans="2:9" ht="17.100000000000001" customHeight="1" thickBot="1" x14ac:dyDescent="0.25">
      <c r="B19" s="39" t="s">
        <v>566</v>
      </c>
      <c r="C19" s="28">
        <v>127</v>
      </c>
      <c r="D19" s="28">
        <v>124</v>
      </c>
      <c r="E19" s="28">
        <v>100</v>
      </c>
      <c r="F19" s="28">
        <v>109</v>
      </c>
      <c r="G19" s="28">
        <v>108</v>
      </c>
      <c r="H19" s="28">
        <v>95</v>
      </c>
      <c r="I19" s="28">
        <v>77</v>
      </c>
    </row>
    <row r="20" spans="2:9" ht="17.100000000000001" customHeight="1" thickBot="1" x14ac:dyDescent="0.25">
      <c r="B20" s="39" t="s">
        <v>37</v>
      </c>
      <c r="C20" s="28">
        <v>304</v>
      </c>
      <c r="D20" s="28">
        <v>320</v>
      </c>
      <c r="E20" s="28">
        <v>206</v>
      </c>
      <c r="F20" s="28">
        <v>260</v>
      </c>
      <c r="G20" s="28">
        <v>289</v>
      </c>
      <c r="H20" s="28">
        <v>316</v>
      </c>
      <c r="I20" s="28">
        <v>189</v>
      </c>
    </row>
    <row r="21" spans="2:9" ht="17.100000000000001" customHeight="1" thickBot="1" x14ac:dyDescent="0.25">
      <c r="B21" s="39" t="s">
        <v>17</v>
      </c>
      <c r="C21" s="28">
        <v>43</v>
      </c>
      <c r="D21" s="28">
        <v>37</v>
      </c>
      <c r="E21" s="28">
        <v>23</v>
      </c>
      <c r="F21" s="28">
        <v>24</v>
      </c>
      <c r="G21" s="28">
        <v>30</v>
      </c>
      <c r="H21" s="28">
        <v>34</v>
      </c>
      <c r="I21" s="28">
        <v>23</v>
      </c>
    </row>
    <row r="22" spans="2:9" ht="17.100000000000001" customHeight="1" thickBot="1" x14ac:dyDescent="0.25">
      <c r="B22" s="40" t="s">
        <v>25</v>
      </c>
      <c r="C22" s="42">
        <v>7006</v>
      </c>
      <c r="D22" s="42">
        <v>7264</v>
      </c>
      <c r="E22" s="42">
        <v>5320</v>
      </c>
      <c r="F22" s="42">
        <v>6958</v>
      </c>
      <c r="G22" s="42">
        <f>SUM(G5:G21)</f>
        <v>6922</v>
      </c>
      <c r="H22" s="42">
        <f>SUM(H5:H21)</f>
        <v>6753</v>
      </c>
      <c r="I22" s="42">
        <v>5489</v>
      </c>
    </row>
    <row r="25" spans="2:9" ht="39" customHeight="1" x14ac:dyDescent="0.2">
      <c r="B25" s="13"/>
      <c r="C25" s="26" t="s">
        <v>590</v>
      </c>
      <c r="D25" s="26" t="s">
        <v>599</v>
      </c>
      <c r="E25" s="26" t="s">
        <v>601</v>
      </c>
    </row>
    <row r="26" spans="2:9" ht="17.100000000000001" customHeight="1" thickBot="1" x14ac:dyDescent="0.25">
      <c r="B26" s="39" t="s">
        <v>12</v>
      </c>
      <c r="C26" s="49">
        <f t="shared" ref="C26:E43" si="0">+(G5-C5)/C5</f>
        <v>3.4931912374185907E-2</v>
      </c>
      <c r="D26" s="49">
        <f t="shared" si="0"/>
        <v>-8.2433200682205804E-2</v>
      </c>
      <c r="E26" s="49">
        <f t="shared" si="0"/>
        <v>7.4939564867042702E-2</v>
      </c>
    </row>
    <row r="27" spans="2:9" ht="17.100000000000001" customHeight="1" thickBot="1" x14ac:dyDescent="0.25">
      <c r="B27" s="39" t="s">
        <v>13</v>
      </c>
      <c r="C27" s="49">
        <f t="shared" si="0"/>
        <v>4.72972972972973E-2</v>
      </c>
      <c r="D27" s="49">
        <f t="shared" si="0"/>
        <v>9.1603053435114504E-2</v>
      </c>
      <c r="E27" s="49">
        <f t="shared" si="0"/>
        <v>-9.0090090090090086E-2</v>
      </c>
    </row>
    <row r="28" spans="2:9" ht="17.100000000000001" customHeight="1" thickBot="1" x14ac:dyDescent="0.25">
      <c r="B28" s="39" t="s">
        <v>563</v>
      </c>
      <c r="C28" s="49">
        <f t="shared" si="0"/>
        <v>0.14285714285714285</v>
      </c>
      <c r="D28" s="49">
        <f t="shared" si="0"/>
        <v>0.17</v>
      </c>
      <c r="E28" s="49">
        <f t="shared" si="0"/>
        <v>-7.407407407407407E-2</v>
      </c>
    </row>
    <row r="29" spans="2:9" ht="17.100000000000001" customHeight="1" thickBot="1" x14ac:dyDescent="0.25">
      <c r="B29" s="39" t="s">
        <v>53</v>
      </c>
      <c r="C29" s="49">
        <f t="shared" si="0"/>
        <v>-0.27374301675977653</v>
      </c>
      <c r="D29" s="49">
        <f t="shared" si="0"/>
        <v>3.4090909090909088E-2</v>
      </c>
      <c r="E29" s="49">
        <f t="shared" si="0"/>
        <v>0.25688073394495414</v>
      </c>
    </row>
    <row r="30" spans="2:9" ht="17.100000000000001" customHeight="1" thickBot="1" x14ac:dyDescent="0.25">
      <c r="B30" s="39" t="s">
        <v>14</v>
      </c>
      <c r="C30" s="49">
        <f t="shared" si="0"/>
        <v>4.1825095057034217E-2</v>
      </c>
      <c r="D30" s="49">
        <f t="shared" si="0"/>
        <v>-5.8823529411764705E-2</v>
      </c>
      <c r="E30" s="49">
        <f t="shared" si="0"/>
        <v>-9.7457627118644072E-2</v>
      </c>
    </row>
    <row r="31" spans="2:9" ht="17.100000000000001" customHeight="1" thickBot="1" x14ac:dyDescent="0.25">
      <c r="B31" s="39" t="s">
        <v>15</v>
      </c>
      <c r="C31" s="49">
        <f t="shared" si="0"/>
        <v>-4.0540540540540543E-2</v>
      </c>
      <c r="D31" s="49">
        <f t="shared" si="0"/>
        <v>0.140625</v>
      </c>
      <c r="E31" s="49">
        <f t="shared" si="0"/>
        <v>7.8947368421052627E-2</v>
      </c>
    </row>
    <row r="32" spans="2:9" ht="17.100000000000001" customHeight="1" thickBot="1" x14ac:dyDescent="0.25">
      <c r="B32" s="39" t="s">
        <v>52</v>
      </c>
      <c r="C32" s="49">
        <f t="shared" si="0"/>
        <v>-0.2140077821011673</v>
      </c>
      <c r="D32" s="49">
        <f t="shared" si="0"/>
        <v>-0.13744075829383887</v>
      </c>
      <c r="E32" s="49">
        <f t="shared" si="0"/>
        <v>1.8404907975460124E-2</v>
      </c>
    </row>
    <row r="33" spans="1:25" ht="17.100000000000001" customHeight="1" thickBot="1" x14ac:dyDescent="0.25">
      <c r="B33" s="39" t="s">
        <v>36</v>
      </c>
      <c r="C33" s="49">
        <f t="shared" si="0"/>
        <v>4.5283018867924525E-2</v>
      </c>
      <c r="D33" s="49">
        <f t="shared" si="0"/>
        <v>-5.4744525547445258E-2</v>
      </c>
      <c r="E33" s="49">
        <f t="shared" si="0"/>
        <v>-0.16853932584269662</v>
      </c>
    </row>
    <row r="34" spans="1:25" ht="17.100000000000001" customHeight="1" thickBot="1" x14ac:dyDescent="0.25">
      <c r="B34" s="39" t="s">
        <v>23</v>
      </c>
      <c r="C34" s="49">
        <f t="shared" si="0"/>
        <v>-2.1966527196652718E-2</v>
      </c>
      <c r="D34" s="49">
        <f t="shared" si="0"/>
        <v>4.5402951191827468E-3</v>
      </c>
      <c r="E34" s="49">
        <f t="shared" si="0"/>
        <v>4.8143053645116916E-2</v>
      </c>
    </row>
    <row r="35" spans="1:25" ht="17.100000000000001" customHeight="1" thickBot="1" x14ac:dyDescent="0.25">
      <c r="B35" s="39" t="s">
        <v>54</v>
      </c>
      <c r="C35" s="49">
        <f t="shared" si="0"/>
        <v>-1.3850415512465374E-2</v>
      </c>
      <c r="D35" s="49">
        <f t="shared" si="0"/>
        <v>-1.0443864229765013E-2</v>
      </c>
      <c r="E35" s="49">
        <f t="shared" si="0"/>
        <v>8.4870848708487087E-2</v>
      </c>
    </row>
    <row r="36" spans="1:25" ht="17.100000000000001" customHeight="1" thickBot="1" x14ac:dyDescent="0.25">
      <c r="B36" s="39" t="s">
        <v>24</v>
      </c>
      <c r="C36" s="49">
        <f t="shared" si="0"/>
        <v>-0.13868613138686131</v>
      </c>
      <c r="D36" s="49">
        <f t="shared" si="0"/>
        <v>-9.2307692307692313E-2</v>
      </c>
      <c r="E36" s="49">
        <f t="shared" si="0"/>
        <v>-0.15447154471544716</v>
      </c>
    </row>
    <row r="37" spans="1:25" ht="17.100000000000001" customHeight="1" thickBot="1" x14ac:dyDescent="0.25">
      <c r="B37" s="39" t="s">
        <v>16</v>
      </c>
      <c r="C37" s="49">
        <f t="shared" si="0"/>
        <v>-0.12536443148688048</v>
      </c>
      <c r="D37" s="49">
        <f t="shared" si="0"/>
        <v>-0.14000000000000001</v>
      </c>
      <c r="E37" s="49">
        <f t="shared" si="0"/>
        <v>-2.3904382470119521E-2</v>
      </c>
    </row>
    <row r="38" spans="1:25" ht="17.100000000000001" customHeight="1" thickBot="1" x14ac:dyDescent="0.25">
      <c r="B38" s="39" t="s">
        <v>564</v>
      </c>
      <c r="C38" s="49">
        <f t="shared" si="0"/>
        <v>1.2702078521939953E-2</v>
      </c>
      <c r="D38" s="49">
        <f t="shared" si="0"/>
        <v>-0.20667284522706209</v>
      </c>
      <c r="E38" s="49">
        <f t="shared" si="0"/>
        <v>0.13213213213213212</v>
      </c>
    </row>
    <row r="39" spans="1:25" ht="17.100000000000001" customHeight="1" thickBot="1" x14ac:dyDescent="0.25">
      <c r="B39" s="39" t="s">
        <v>565</v>
      </c>
      <c r="C39" s="49">
        <f t="shared" si="0"/>
        <v>0.13970588235294118</v>
      </c>
      <c r="D39" s="49">
        <f t="shared" si="0"/>
        <v>-2.9900332225913623E-2</v>
      </c>
      <c r="E39" s="49">
        <f t="shared" si="0"/>
        <v>0.22500000000000001</v>
      </c>
    </row>
    <row r="40" spans="1:25" ht="17.100000000000001" customHeight="1" thickBot="1" x14ac:dyDescent="0.25">
      <c r="B40" s="39" t="s">
        <v>566</v>
      </c>
      <c r="C40" s="49">
        <f t="shared" si="0"/>
        <v>-0.14960629921259844</v>
      </c>
      <c r="D40" s="49">
        <f t="shared" si="0"/>
        <v>-0.23387096774193547</v>
      </c>
      <c r="E40" s="49">
        <f t="shared" si="0"/>
        <v>-0.23</v>
      </c>
    </row>
    <row r="41" spans="1:25" ht="17.100000000000001" customHeight="1" thickBot="1" x14ac:dyDescent="0.25">
      <c r="B41" s="39" t="s">
        <v>37</v>
      </c>
      <c r="C41" s="49">
        <f t="shared" si="0"/>
        <v>-4.9342105263157895E-2</v>
      </c>
      <c r="D41" s="49">
        <f t="shared" si="0"/>
        <v>-1.2500000000000001E-2</v>
      </c>
      <c r="E41" s="49">
        <f t="shared" si="0"/>
        <v>-8.2524271844660199E-2</v>
      </c>
    </row>
    <row r="42" spans="1:25" ht="17.100000000000001" customHeight="1" thickBot="1" x14ac:dyDescent="0.25">
      <c r="B42" s="39" t="s">
        <v>17</v>
      </c>
      <c r="C42" s="49">
        <f t="shared" si="0"/>
        <v>-0.30232558139534882</v>
      </c>
      <c r="D42" s="49">
        <f t="shared" si="0"/>
        <v>-8.1081081081081086E-2</v>
      </c>
      <c r="E42" s="49">
        <f t="shared" si="0"/>
        <v>0</v>
      </c>
    </row>
    <row r="43" spans="1:25" ht="17.100000000000001" customHeight="1" thickBot="1" x14ac:dyDescent="0.25">
      <c r="B43" s="40" t="s">
        <v>25</v>
      </c>
      <c r="C43" s="50">
        <f t="shared" si="0"/>
        <v>-1.1989723094490437E-2</v>
      </c>
      <c r="D43" s="50">
        <f t="shared" si="0"/>
        <v>-7.034691629955947E-2</v>
      </c>
      <c r="E43" s="50">
        <f t="shared" si="0"/>
        <v>3.1766917293233082E-2</v>
      </c>
    </row>
    <row r="44" spans="1:25" ht="13.5" thickBot="1" x14ac:dyDescent="0.25">
      <c r="A44" s="65"/>
      <c r="B44" s="65"/>
      <c r="C44" s="64"/>
      <c r="D44" s="64"/>
      <c r="E44" s="64"/>
      <c r="F44" s="64"/>
      <c r="G44" s="64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</row>
    <row r="46" spans="1:25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</row>
    <row r="47" spans="1:25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</row>
    <row r="48" spans="1:25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</row>
    <row r="49" spans="1:25" ht="39" customHeight="1" x14ac:dyDescent="0.2">
      <c r="A49" s="65"/>
      <c r="B49" s="65"/>
      <c r="C49" s="25" t="s">
        <v>572</v>
      </c>
      <c r="D49" s="25" t="s">
        <v>585</v>
      </c>
      <c r="E49" s="25" t="s">
        <v>587</v>
      </c>
      <c r="F49" s="41" t="s">
        <v>588</v>
      </c>
      <c r="G49" s="25" t="s">
        <v>589</v>
      </c>
      <c r="H49" s="25" t="s">
        <v>598</v>
      </c>
      <c r="I49" s="25" t="s">
        <v>600</v>
      </c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2">
        <v>2022</v>
      </c>
      <c r="X49" s="65"/>
      <c r="Y49" s="65"/>
    </row>
    <row r="50" spans="1:25" ht="15" thickBot="1" x14ac:dyDescent="0.25">
      <c r="A50" s="65"/>
      <c r="B50" s="39" t="s">
        <v>574</v>
      </c>
      <c r="C50" s="64">
        <f>+C5/$V50*100000</f>
        <v>19.543668643982972</v>
      </c>
      <c r="D50" s="64">
        <f t="shared" ref="D50:F50" si="1">+D5/$V50*100000</f>
        <v>20.353648990388425</v>
      </c>
      <c r="E50" s="64">
        <f t="shared" si="1"/>
        <v>14.359794426988081</v>
      </c>
      <c r="F50" s="64">
        <f t="shared" si="1"/>
        <v>20.550358503086894</v>
      </c>
      <c r="G50" s="64">
        <f>+G5/$W50*100000</f>
        <v>20.180376546431027</v>
      </c>
      <c r="H50" s="64">
        <f>+H5/$W50*100000</f>
        <v>18.633368275709199</v>
      </c>
      <c r="I50" s="64">
        <f>+I5/$W50*100000</f>
        <v>15.40081368017105</v>
      </c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>
        <v>8635689</v>
      </c>
      <c r="V50" s="65">
        <v>8642185</v>
      </c>
      <c r="W50" s="2">
        <v>8661880</v>
      </c>
      <c r="X50" s="65"/>
      <c r="Y50" s="65"/>
    </row>
    <row r="51" spans="1:25" ht="15" thickBot="1" x14ac:dyDescent="0.25">
      <c r="A51" s="65"/>
      <c r="B51" s="39" t="s">
        <v>575</v>
      </c>
      <c r="C51" s="64">
        <f t="shared" ref="C51:F51" si="2">+C6/$V51*100000</f>
        <v>11.159191139602235</v>
      </c>
      <c r="D51" s="64">
        <f t="shared" si="2"/>
        <v>9.8773921573506271</v>
      </c>
      <c r="E51" s="64">
        <f t="shared" si="2"/>
        <v>8.3693933547016766</v>
      </c>
      <c r="F51" s="64">
        <f t="shared" si="2"/>
        <v>9.2741926362910458</v>
      </c>
      <c r="G51" s="64">
        <f t="shared" ref="G51:H67" si="3">+G6/$W51*100000</f>
        <v>11.695094549180514</v>
      </c>
      <c r="H51" s="64">
        <f t="shared" si="3"/>
        <v>10.789667874405248</v>
      </c>
      <c r="I51" s="64">
        <f t="shared" ref="I51" si="4">+I6/$W51*100000</f>
        <v>7.6206745126918181</v>
      </c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>
        <v>1329391</v>
      </c>
      <c r="V51" s="65">
        <v>1326261</v>
      </c>
      <c r="W51" s="2">
        <v>1325342</v>
      </c>
      <c r="X51" s="65"/>
      <c r="Y51" s="65"/>
    </row>
    <row r="52" spans="1:25" ht="15" thickBot="1" x14ac:dyDescent="0.25">
      <c r="A52" s="65"/>
      <c r="B52" s="39" t="s">
        <v>576</v>
      </c>
      <c r="C52" s="64">
        <f t="shared" ref="C52:F52" si="5">+C7/$V52*100000</f>
        <v>9.6857852206777686</v>
      </c>
      <c r="D52" s="64">
        <f t="shared" si="5"/>
        <v>9.8834543068140484</v>
      </c>
      <c r="E52" s="64">
        <f t="shared" si="5"/>
        <v>8.00559798851938</v>
      </c>
      <c r="F52" s="64">
        <f t="shared" si="5"/>
        <v>9.9822888498821882</v>
      </c>
      <c r="G52" s="64">
        <f t="shared" si="3"/>
        <v>11.149836883859516</v>
      </c>
      <c r="H52" s="64">
        <f t="shared" si="3"/>
        <v>11.647597459031816</v>
      </c>
      <c r="I52" s="64">
        <f t="shared" ref="I52" si="6">+I7/$W52*100000</f>
        <v>7.4664086275844976</v>
      </c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>
        <v>1018784</v>
      </c>
      <c r="V52" s="65">
        <v>1011792</v>
      </c>
      <c r="W52" s="2">
        <v>1004499</v>
      </c>
      <c r="X52" s="65"/>
      <c r="Y52" s="65"/>
    </row>
    <row r="53" spans="1:25" ht="15" thickBot="1" x14ac:dyDescent="0.25">
      <c r="A53" s="65"/>
      <c r="B53" s="39" t="s">
        <v>53</v>
      </c>
      <c r="C53" s="64">
        <f t="shared" ref="C53:F53" si="7">+C8/$V53*100000</f>
        <v>15.259912975870582</v>
      </c>
      <c r="D53" s="64">
        <f t="shared" si="7"/>
        <v>15.004160244431411</v>
      </c>
      <c r="E53" s="64">
        <f t="shared" si="7"/>
        <v>9.292349242289907</v>
      </c>
      <c r="F53" s="64">
        <f t="shared" si="7"/>
        <v>13.128640213877485</v>
      </c>
      <c r="G53" s="64">
        <f t="shared" si="3"/>
        <v>11.05203467958451</v>
      </c>
      <c r="H53" s="64">
        <f t="shared" si="3"/>
        <v>15.472848551418316</v>
      </c>
      <c r="I53" s="64">
        <f t="shared" ref="I53" si="8">+I8/$W53*100000</f>
        <v>11.647144239254446</v>
      </c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>
        <v>1171543</v>
      </c>
      <c r="V53" s="65">
        <v>1173008</v>
      </c>
      <c r="W53" s="2">
        <v>1176254</v>
      </c>
      <c r="X53" s="65"/>
      <c r="Y53" s="65"/>
    </row>
    <row r="54" spans="1:25" ht="15" thickBot="1" x14ac:dyDescent="0.25">
      <c r="A54" s="65"/>
      <c r="B54" s="39" t="s">
        <v>14</v>
      </c>
      <c r="C54" s="64">
        <f t="shared" ref="C54:F54" si="9">+C9/$V54*100000</f>
        <v>24.206790418897128</v>
      </c>
      <c r="D54" s="64">
        <f t="shared" si="9"/>
        <v>25.817508412549977</v>
      </c>
      <c r="E54" s="64">
        <f t="shared" si="9"/>
        <v>21.721682657261301</v>
      </c>
      <c r="F54" s="64">
        <f t="shared" si="9"/>
        <v>24.943118644567004</v>
      </c>
      <c r="G54" s="64">
        <f t="shared" si="3"/>
        <v>25.179056171349913</v>
      </c>
      <c r="H54" s="64">
        <f t="shared" si="3"/>
        <v>24.260112515461227</v>
      </c>
      <c r="I54" s="64">
        <f t="shared" ref="I54" si="10">+I9/$W54*100000</f>
        <v>19.573499870428943</v>
      </c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>
        <v>2175952</v>
      </c>
      <c r="V54" s="65">
        <v>2172944</v>
      </c>
      <c r="W54" s="2">
        <v>2176412</v>
      </c>
      <c r="X54" s="65"/>
      <c r="Y54" s="65"/>
    </row>
    <row r="55" spans="1:25" ht="15" thickBot="1" x14ac:dyDescent="0.25">
      <c r="A55" s="65"/>
      <c r="B55" s="39" t="s">
        <v>15</v>
      </c>
      <c r="C55" s="64">
        <f t="shared" ref="C55:F55" si="11">+C10/$V55*100000</f>
        <v>12.660241879053629</v>
      </c>
      <c r="D55" s="64">
        <f t="shared" si="11"/>
        <v>10.949398381884221</v>
      </c>
      <c r="E55" s="64">
        <f t="shared" si="11"/>
        <v>6.5012052892437557</v>
      </c>
      <c r="F55" s="64">
        <f t="shared" si="11"/>
        <v>12.146988829902806</v>
      </c>
      <c r="G55" s="64">
        <f t="shared" si="3"/>
        <v>12.13214814207258</v>
      </c>
      <c r="H55" s="64">
        <f t="shared" si="3"/>
        <v>12.473898793961949</v>
      </c>
      <c r="I55" s="64">
        <f t="shared" ref="I55" si="12">+I10/$W55*100000</f>
        <v>7.0058883637320539</v>
      </c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>
        <v>582905</v>
      </c>
      <c r="V55" s="65">
        <v>584507</v>
      </c>
      <c r="W55" s="2">
        <v>585222</v>
      </c>
      <c r="X55" s="65"/>
      <c r="Y55" s="65"/>
    </row>
    <row r="56" spans="1:25" ht="15" thickBot="1" x14ac:dyDescent="0.25">
      <c r="A56" s="65"/>
      <c r="B56" s="39" t="s">
        <v>577</v>
      </c>
      <c r="C56" s="64">
        <f t="shared" ref="C56:F56" si="13">+C11/$V56*100000</f>
        <v>10.784096101822009</v>
      </c>
      <c r="D56" s="64">
        <f t="shared" si="13"/>
        <v>8.8538687839861634</v>
      </c>
      <c r="E56" s="64">
        <f t="shared" si="13"/>
        <v>6.8397185392878894</v>
      </c>
      <c r="F56" s="64">
        <f t="shared" si="13"/>
        <v>9.7350595160416571</v>
      </c>
      <c r="G56" s="64">
        <f t="shared" si="3"/>
        <v>8.5229765947248683</v>
      </c>
      <c r="H56" s="64">
        <f t="shared" si="3"/>
        <v>7.679117525940228</v>
      </c>
      <c r="I56" s="64">
        <f t="shared" ref="I56" si="14">+I11/$W56*100000</f>
        <v>7.0040302709125157</v>
      </c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>
        <v>2394918</v>
      </c>
      <c r="V56" s="65">
        <v>2383139</v>
      </c>
      <c r="W56" s="2">
        <v>2370064</v>
      </c>
      <c r="X56" s="65"/>
      <c r="Y56" s="65"/>
    </row>
    <row r="57" spans="1:25" ht="15" thickBot="1" x14ac:dyDescent="0.25">
      <c r="A57" s="65"/>
      <c r="B57" s="39" t="s">
        <v>578</v>
      </c>
      <c r="C57" s="64">
        <f t="shared" ref="C57:F57" si="15">+C12/$V57*100000</f>
        <v>12.929591785952317</v>
      </c>
      <c r="D57" s="64">
        <f t="shared" si="15"/>
        <v>13.368709997550697</v>
      </c>
      <c r="E57" s="64">
        <f t="shared" si="15"/>
        <v>13.027173610751955</v>
      </c>
      <c r="F57" s="64">
        <f t="shared" si="15"/>
        <v>16.198582916740257</v>
      </c>
      <c r="G57" s="64">
        <f t="shared" si="3"/>
        <v>13.497755815364345</v>
      </c>
      <c r="H57" s="64">
        <f t="shared" si="3"/>
        <v>12.620645329167383</v>
      </c>
      <c r="I57" s="64">
        <f t="shared" ref="I57" si="16">+I12/$W57*100000</f>
        <v>10.817695996429185</v>
      </c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>
        <v>2045221</v>
      </c>
      <c r="V57" s="65">
        <v>2049562</v>
      </c>
      <c r="W57" s="2">
        <v>2052193</v>
      </c>
      <c r="X57" s="65"/>
      <c r="Y57" s="65"/>
    </row>
    <row r="58" spans="1:25" ht="15" thickBot="1" x14ac:dyDescent="0.25">
      <c r="A58" s="65"/>
      <c r="B58" s="39" t="s">
        <v>23</v>
      </c>
      <c r="C58" s="64">
        <f t="shared" ref="C58:F58" si="17">+C13/$V58*100000</f>
        <v>12.314252510703481</v>
      </c>
      <c r="D58" s="64">
        <f t="shared" si="17"/>
        <v>11.348176215407706</v>
      </c>
      <c r="E58" s="64">
        <f t="shared" si="17"/>
        <v>9.3644995557337136</v>
      </c>
      <c r="F58" s="64">
        <f t="shared" si="17"/>
        <v>11.039031800913058</v>
      </c>
      <c r="G58" s="64">
        <f t="shared" si="3"/>
        <v>12.012896326006624</v>
      </c>
      <c r="H58" s="64">
        <f t="shared" si="3"/>
        <v>11.37049545295814</v>
      </c>
      <c r="I58" s="64">
        <f t="shared" ref="I58" si="18">+I13/$W58*100000</f>
        <v>9.790189305258874</v>
      </c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>
        <v>7780479</v>
      </c>
      <c r="V58" s="65">
        <v>7763362</v>
      </c>
      <c r="W58" s="2">
        <v>7783302</v>
      </c>
      <c r="X58" s="65"/>
      <c r="Y58" s="65"/>
    </row>
    <row r="59" spans="1:25" ht="15" thickBot="1" x14ac:dyDescent="0.25">
      <c r="A59" s="65"/>
      <c r="B59" s="39" t="s">
        <v>579</v>
      </c>
      <c r="C59" s="64">
        <f t="shared" ref="C59:F59" si="19">+C14/$V59*100000</f>
        <v>14.274027319934726</v>
      </c>
      <c r="D59" s="64">
        <f t="shared" si="19"/>
        <v>15.143912641371193</v>
      </c>
      <c r="E59" s="64">
        <f t="shared" si="19"/>
        <v>10.715405550421913</v>
      </c>
      <c r="F59" s="64">
        <f t="shared" si="19"/>
        <v>13.839084659216494</v>
      </c>
      <c r="G59" s="64">
        <f t="shared" si="3"/>
        <v>13.985906841681697</v>
      </c>
      <c r="H59" s="64">
        <f t="shared" si="3"/>
        <v>14.889490710666747</v>
      </c>
      <c r="I59" s="64">
        <f t="shared" ref="I59" si="20">+I14/$W59*100000</f>
        <v>11.550159020939377</v>
      </c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>
        <v>5057353</v>
      </c>
      <c r="V59" s="65">
        <v>5058138</v>
      </c>
      <c r="W59" s="2">
        <v>5090839</v>
      </c>
      <c r="X59" s="65"/>
      <c r="Y59" s="65"/>
    </row>
    <row r="60" spans="1:25" ht="15" thickBot="1" x14ac:dyDescent="0.25">
      <c r="A60" s="65"/>
      <c r="B60" s="39" t="s">
        <v>24</v>
      </c>
      <c r="C60" s="64">
        <f t="shared" ref="C60:F60" si="21">+C15/$V60*100000</f>
        <v>12.930615450103396</v>
      </c>
      <c r="D60" s="64">
        <f t="shared" si="21"/>
        <v>12.269927069441181</v>
      </c>
      <c r="E60" s="64">
        <f t="shared" si="21"/>
        <v>11.609238688778962</v>
      </c>
      <c r="F60" s="64">
        <f t="shared" si="21"/>
        <v>13.213767613244348</v>
      </c>
      <c r="G60" s="64">
        <f t="shared" si="3"/>
        <v>11.192844168101342</v>
      </c>
      <c r="H60" s="64">
        <f t="shared" si="3"/>
        <v>11.192844168101342</v>
      </c>
      <c r="I60" s="64">
        <f t="shared" ref="I60" si="22">+I15/$W60*100000</f>
        <v>9.8648796057842354</v>
      </c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>
        <v>1063987</v>
      </c>
      <c r="V60" s="65">
        <v>1059501</v>
      </c>
      <c r="W60" s="2">
        <v>1054245</v>
      </c>
      <c r="X60" s="65"/>
      <c r="Y60" s="65"/>
    </row>
    <row r="61" spans="1:25" ht="15" thickBot="1" x14ac:dyDescent="0.25">
      <c r="A61" s="65"/>
      <c r="B61" s="39" t="s">
        <v>16</v>
      </c>
      <c r="C61" s="64">
        <f t="shared" ref="C61:F61" si="23">+C16/$V61*100000</f>
        <v>12.724227411250368</v>
      </c>
      <c r="D61" s="64">
        <f t="shared" si="23"/>
        <v>12.983905521684049</v>
      </c>
      <c r="E61" s="64">
        <f t="shared" si="23"/>
        <v>9.3113151026934187</v>
      </c>
      <c r="F61" s="64">
        <f t="shared" si="23"/>
        <v>11.314546240324672</v>
      </c>
      <c r="G61" s="64">
        <f t="shared" si="3"/>
        <v>11.15593317149793</v>
      </c>
      <c r="H61" s="64">
        <f t="shared" si="3"/>
        <v>11.193119615402923</v>
      </c>
      <c r="I61" s="64">
        <f t="shared" ref="I61" si="24">+I16/$W61*100000</f>
        <v>9.1106787567233081</v>
      </c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>
        <v>2701819</v>
      </c>
      <c r="V61" s="65">
        <v>2695645</v>
      </c>
      <c r="W61" s="2">
        <v>2689152</v>
      </c>
      <c r="X61" s="65"/>
      <c r="Y61" s="65"/>
    </row>
    <row r="62" spans="1:25" ht="15" thickBot="1" x14ac:dyDescent="0.25">
      <c r="A62" s="65"/>
      <c r="B62" s="39" t="s">
        <v>580</v>
      </c>
      <c r="C62" s="64">
        <f t="shared" ref="C62:F62" si="25">+C17/$V62*100000</f>
        <v>12.8272523122011</v>
      </c>
      <c r="D62" s="64">
        <f t="shared" si="25"/>
        <v>15.982223146495368</v>
      </c>
      <c r="E62" s="64">
        <f t="shared" si="25"/>
        <v>9.8648383832862976</v>
      </c>
      <c r="F62" s="64">
        <f t="shared" si="25"/>
        <v>13.834473048032136</v>
      </c>
      <c r="G62" s="64">
        <f t="shared" si="3"/>
        <v>13.003272613832753</v>
      </c>
      <c r="H62" s="64">
        <f t="shared" si="3"/>
        <v>12.691905766751239</v>
      </c>
      <c r="I62" s="64">
        <f t="shared" ref="I62" si="26">+I17/$W62*100000</f>
        <v>11.179552509498173</v>
      </c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>
        <v>6779888</v>
      </c>
      <c r="V62" s="65">
        <v>6751251</v>
      </c>
      <c r="W62" s="2">
        <v>6744456</v>
      </c>
      <c r="X62" s="65"/>
      <c r="Y62" s="65"/>
    </row>
    <row r="63" spans="1:25" ht="15" thickBot="1" x14ac:dyDescent="0.25">
      <c r="A63" s="65"/>
      <c r="B63" s="39" t="s">
        <v>581</v>
      </c>
      <c r="C63" s="64">
        <f t="shared" ref="C63:F63" si="27">+C18/$V63*100000</f>
        <v>17.912578713270982</v>
      </c>
      <c r="D63" s="64">
        <f t="shared" si="27"/>
        <v>19.822375708435903</v>
      </c>
      <c r="E63" s="64">
        <f t="shared" si="27"/>
        <v>13.171013759758075</v>
      </c>
      <c r="F63" s="64">
        <f t="shared" si="27"/>
        <v>19.62481050203953</v>
      </c>
      <c r="G63" s="64">
        <f t="shared" si="3"/>
        <v>20.242399468734959</v>
      </c>
      <c r="H63" s="64">
        <f t="shared" si="3"/>
        <v>19.067034338292284</v>
      </c>
      <c r="I63" s="64">
        <f t="shared" ref="I63" si="28">+I18/$W63*100000</f>
        <v>15.998025386580855</v>
      </c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>
        <v>1511251</v>
      </c>
      <c r="V63" s="65">
        <v>1518486</v>
      </c>
      <c r="W63" s="2">
        <v>1531439</v>
      </c>
      <c r="X63" s="65"/>
      <c r="Y63" s="65"/>
    </row>
    <row r="64" spans="1:25" ht="15" thickBot="1" x14ac:dyDescent="0.25">
      <c r="A64" s="65"/>
      <c r="B64" s="39" t="s">
        <v>582</v>
      </c>
      <c r="C64" s="64">
        <f t="shared" ref="C64:F64" si="29">+C19/$V64*100000</f>
        <v>19.197716832165092</v>
      </c>
      <c r="D64" s="64">
        <f t="shared" si="29"/>
        <v>18.74422745817694</v>
      </c>
      <c r="E64" s="64">
        <f t="shared" si="29"/>
        <v>15.116312466271728</v>
      </c>
      <c r="F64" s="64">
        <f t="shared" si="29"/>
        <v>16.476780588236185</v>
      </c>
      <c r="G64" s="64">
        <f t="shared" si="3"/>
        <v>16.274570080107051</v>
      </c>
      <c r="H64" s="64">
        <f t="shared" si="3"/>
        <v>14.315594051946018</v>
      </c>
      <c r="I64" s="64">
        <f t="shared" ref="I64" si="30">+I19/$W64*100000</f>
        <v>11.603165705261507</v>
      </c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>
        <v>661197</v>
      </c>
      <c r="V64" s="65">
        <v>661537</v>
      </c>
      <c r="W64" s="2">
        <v>663612</v>
      </c>
      <c r="X64" s="65"/>
      <c r="Y64" s="65"/>
    </row>
    <row r="65" spans="1:25" ht="15" thickBot="1" x14ac:dyDescent="0.25">
      <c r="A65" s="65"/>
      <c r="B65" s="39" t="s">
        <v>583</v>
      </c>
      <c r="C65" s="64">
        <f t="shared" ref="C65:F65" si="31">+C20/$V65*100000</f>
        <v>13.730847387503033</v>
      </c>
      <c r="D65" s="64">
        <f t="shared" si="31"/>
        <v>14.453523565792665</v>
      </c>
      <c r="E65" s="64">
        <f t="shared" si="31"/>
        <v>9.3044557954790275</v>
      </c>
      <c r="F65" s="64">
        <f t="shared" si="31"/>
        <v>11.74348789720654</v>
      </c>
      <c r="G65" s="64">
        <f t="shared" si="3"/>
        <v>13.093506209901136</v>
      </c>
      <c r="H65" s="64">
        <f t="shared" si="3"/>
        <v>14.316774956154877</v>
      </c>
      <c r="I65" s="64">
        <f t="shared" ref="I65" si="32">+I20/$W65*100000</f>
        <v>8.5628812237761771</v>
      </c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>
        <v>2220504</v>
      </c>
      <c r="V65" s="65">
        <v>2213993</v>
      </c>
      <c r="W65" s="2">
        <v>2207201</v>
      </c>
      <c r="X65" s="65"/>
      <c r="Y65" s="65"/>
    </row>
    <row r="66" spans="1:25" ht="15" thickBot="1" x14ac:dyDescent="0.25">
      <c r="A66" s="65"/>
      <c r="B66" s="39" t="s">
        <v>17</v>
      </c>
      <c r="C66" s="64">
        <f t="shared" ref="C66:F66" si="33">+C21/$V66*100000</f>
        <v>13.446071870817645</v>
      </c>
      <c r="D66" s="64">
        <f t="shared" si="33"/>
        <v>11.569875795819835</v>
      </c>
      <c r="E66" s="64">
        <f t="shared" si="33"/>
        <v>7.1920849541582754</v>
      </c>
      <c r="F66" s="64">
        <f t="shared" si="33"/>
        <v>7.5047842999912442</v>
      </c>
      <c r="G66" s="64">
        <f t="shared" si="3"/>
        <v>9.3901122118409326</v>
      </c>
      <c r="H66" s="64">
        <f t="shared" si="3"/>
        <v>10.642127173419723</v>
      </c>
      <c r="I66" s="64">
        <f t="shared" ref="I66" si="34">+I21/$W66*100000</f>
        <v>7.1990860290780478</v>
      </c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>
        <v>319914</v>
      </c>
      <c r="V66" s="65">
        <v>319796</v>
      </c>
      <c r="W66" s="2">
        <v>319485</v>
      </c>
      <c r="X66" s="65"/>
      <c r="Y66" s="65"/>
    </row>
    <row r="67" spans="1:25" ht="15" thickBot="1" x14ac:dyDescent="0.25">
      <c r="A67" s="65"/>
      <c r="B67" s="40" t="s">
        <v>25</v>
      </c>
      <c r="C67" s="66">
        <f t="shared" ref="C67:F67" si="35">+C22/$V67*100000</f>
        <v>14.785236213563893</v>
      </c>
      <c r="D67" s="66">
        <f t="shared" si="35"/>
        <v>15.329711084117632</v>
      </c>
      <c r="E67" s="66">
        <f t="shared" si="35"/>
        <v>11.227156245526681</v>
      </c>
      <c r="F67" s="66">
        <f t="shared" si="35"/>
        <v>14.683938563228317</v>
      </c>
      <c r="G67" s="66">
        <f t="shared" si="3"/>
        <v>14.592416745592979</v>
      </c>
      <c r="H67" s="66">
        <f t="shared" si="3"/>
        <v>14.236144218865844</v>
      </c>
      <c r="I67" s="66">
        <f t="shared" ref="I67" si="36">+I22/$W67*100000</f>
        <v>11.571478693522083</v>
      </c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>
        <v>47450795</v>
      </c>
      <c r="V67" s="65">
        <v>47385107</v>
      </c>
      <c r="W67" s="2">
        <v>47435597</v>
      </c>
      <c r="X67" s="65"/>
      <c r="Y67" s="65"/>
    </row>
    <row r="68" spans="1:25" ht="13.5" thickBot="1" x14ac:dyDescent="0.25">
      <c r="C68" s="64"/>
      <c r="D68" s="64"/>
      <c r="E68" s="64"/>
      <c r="F68" s="64"/>
      <c r="G68" s="64"/>
    </row>
    <row r="69" spans="1:25" ht="13.5" thickBot="1" x14ac:dyDescent="0.25">
      <c r="C69" s="64"/>
      <c r="D69" s="64"/>
      <c r="E69" s="64"/>
      <c r="F69" s="64"/>
      <c r="G69" s="64"/>
    </row>
    <row r="70" spans="1:25" ht="13.5" thickBot="1" x14ac:dyDescent="0.25">
      <c r="C70" s="64"/>
      <c r="D70" s="64"/>
      <c r="E70" s="64"/>
      <c r="F70" s="64"/>
      <c r="G70" s="64"/>
    </row>
  </sheetData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7"/>
  <dimension ref="A1:Y68"/>
  <sheetViews>
    <sheetView zoomScaleNormal="100" workbookViewId="0">
      <selection activeCell="B1" sqref="B1"/>
    </sheetView>
  </sheetViews>
  <sheetFormatPr baseColWidth="10" defaultRowHeight="12.75" x14ac:dyDescent="0.2"/>
  <cols>
    <col min="1" max="1" width="1" style="2" customWidth="1"/>
    <col min="2" max="2" width="35.7109375" style="2" customWidth="1"/>
    <col min="3" max="19" width="12.28515625" style="2" customWidth="1"/>
    <col min="20" max="20" width="12.140625" style="2" customWidth="1"/>
    <col min="21" max="21" width="0.140625" style="2" hidden="1" customWidth="1"/>
    <col min="22" max="22" width="13.7109375" style="2" hidden="1" customWidth="1"/>
    <col min="23" max="23" width="12.28515625" style="2" hidden="1" customWidth="1"/>
    <col min="24" max="63" width="12.28515625" style="2" customWidth="1"/>
    <col min="64" max="16384" width="11.42578125" style="2"/>
  </cols>
  <sheetData>
    <row r="1" spans="1:10" ht="17.25" customHeight="1" x14ac:dyDescent="0.2">
      <c r="J1" s="6"/>
    </row>
    <row r="2" spans="1:10" ht="59.25" customHeight="1" x14ac:dyDescent="0.2">
      <c r="A2" s="44"/>
      <c r="B2" s="44"/>
      <c r="C2" s="53"/>
      <c r="D2" s="53"/>
      <c r="E2" s="53"/>
      <c r="F2" s="53"/>
      <c r="G2"/>
      <c r="H2"/>
    </row>
    <row r="3" spans="1:10" ht="32.25" customHeight="1" x14ac:dyDescent="0.2"/>
    <row r="4" spans="1:10" ht="39" customHeight="1" x14ac:dyDescent="0.2">
      <c r="B4" s="13"/>
      <c r="C4" s="25" t="s">
        <v>572</v>
      </c>
      <c r="D4" s="25" t="s">
        <v>585</v>
      </c>
      <c r="E4" s="25" t="s">
        <v>587</v>
      </c>
      <c r="F4" s="41" t="s">
        <v>588</v>
      </c>
      <c r="G4" s="25" t="s">
        <v>589</v>
      </c>
      <c r="H4" s="25" t="s">
        <v>598</v>
      </c>
      <c r="I4" s="25" t="s">
        <v>600</v>
      </c>
    </row>
    <row r="5" spans="1:10" ht="17.100000000000001" customHeight="1" thickBot="1" x14ac:dyDescent="0.25">
      <c r="B5" s="39" t="s">
        <v>12</v>
      </c>
      <c r="C5" s="28">
        <v>1506</v>
      </c>
      <c r="D5" s="28">
        <v>1649</v>
      </c>
      <c r="E5" s="28">
        <v>1101</v>
      </c>
      <c r="F5" s="28">
        <v>1258</v>
      </c>
      <c r="G5" s="28">
        <v>1351</v>
      </c>
      <c r="H5" s="28">
        <v>1335</v>
      </c>
      <c r="I5" s="28">
        <v>1020</v>
      </c>
    </row>
    <row r="6" spans="1:10" ht="17.100000000000001" customHeight="1" thickBot="1" x14ac:dyDescent="0.25">
      <c r="B6" s="39" t="s">
        <v>13</v>
      </c>
      <c r="C6" s="28">
        <v>120</v>
      </c>
      <c r="D6" s="28">
        <v>140</v>
      </c>
      <c r="E6" s="28">
        <v>104</v>
      </c>
      <c r="F6" s="28">
        <v>122</v>
      </c>
      <c r="G6" s="28">
        <v>110</v>
      </c>
      <c r="H6" s="28">
        <v>131</v>
      </c>
      <c r="I6" s="28">
        <v>106</v>
      </c>
    </row>
    <row r="7" spans="1:10" ht="17.100000000000001" customHeight="1" thickBot="1" x14ac:dyDescent="0.25">
      <c r="B7" s="39" t="s">
        <v>563</v>
      </c>
      <c r="C7" s="28">
        <v>115</v>
      </c>
      <c r="D7" s="28">
        <v>117</v>
      </c>
      <c r="E7" s="28">
        <v>75</v>
      </c>
      <c r="F7" s="28">
        <v>115</v>
      </c>
      <c r="G7" s="28">
        <v>117</v>
      </c>
      <c r="H7" s="28">
        <v>111</v>
      </c>
      <c r="I7" s="28">
        <v>73</v>
      </c>
    </row>
    <row r="8" spans="1:10" ht="17.100000000000001" customHeight="1" thickBot="1" x14ac:dyDescent="0.25">
      <c r="B8" s="39" t="s">
        <v>53</v>
      </c>
      <c r="C8" s="28">
        <v>234</v>
      </c>
      <c r="D8" s="28">
        <v>213</v>
      </c>
      <c r="E8" s="28">
        <v>131</v>
      </c>
      <c r="F8" s="28">
        <v>195</v>
      </c>
      <c r="G8" s="28">
        <v>155</v>
      </c>
      <c r="H8" s="28">
        <v>144</v>
      </c>
      <c r="I8" s="28">
        <v>138</v>
      </c>
    </row>
    <row r="9" spans="1:10" ht="17.100000000000001" customHeight="1" thickBot="1" x14ac:dyDescent="0.25">
      <c r="B9" s="39" t="s">
        <v>14</v>
      </c>
      <c r="C9" s="28">
        <v>557</v>
      </c>
      <c r="D9" s="28">
        <v>686</v>
      </c>
      <c r="E9" s="28">
        <v>491</v>
      </c>
      <c r="F9" s="28">
        <v>570</v>
      </c>
      <c r="G9" s="28">
        <v>559</v>
      </c>
      <c r="H9" s="28">
        <v>586</v>
      </c>
      <c r="I9" s="28">
        <v>386</v>
      </c>
    </row>
    <row r="10" spans="1:10" ht="17.100000000000001" customHeight="1" thickBot="1" x14ac:dyDescent="0.25">
      <c r="B10" s="39" t="s">
        <v>15</v>
      </c>
      <c r="C10" s="28">
        <v>66</v>
      </c>
      <c r="D10" s="28">
        <v>71</v>
      </c>
      <c r="E10" s="28">
        <v>50</v>
      </c>
      <c r="F10" s="28">
        <v>60</v>
      </c>
      <c r="G10" s="28">
        <v>69</v>
      </c>
      <c r="H10" s="28">
        <v>61</v>
      </c>
      <c r="I10" s="28">
        <v>49</v>
      </c>
    </row>
    <row r="11" spans="1:10" ht="17.100000000000001" customHeight="1" thickBot="1" x14ac:dyDescent="0.25">
      <c r="B11" s="39" t="s">
        <v>52</v>
      </c>
      <c r="C11" s="28">
        <v>212</v>
      </c>
      <c r="D11" s="28">
        <v>214</v>
      </c>
      <c r="E11" s="28">
        <v>155</v>
      </c>
      <c r="F11" s="28">
        <v>213</v>
      </c>
      <c r="G11" s="28">
        <v>168</v>
      </c>
      <c r="H11" s="28">
        <v>187</v>
      </c>
      <c r="I11" s="28">
        <v>110</v>
      </c>
    </row>
    <row r="12" spans="1:10" ht="17.100000000000001" customHeight="1" thickBot="1" x14ac:dyDescent="0.25">
      <c r="B12" s="39" t="s">
        <v>36</v>
      </c>
      <c r="C12" s="28">
        <v>190</v>
      </c>
      <c r="D12" s="28">
        <v>228</v>
      </c>
      <c r="E12" s="28">
        <v>152</v>
      </c>
      <c r="F12" s="28">
        <v>183</v>
      </c>
      <c r="G12" s="28">
        <v>212</v>
      </c>
      <c r="H12" s="28">
        <v>190</v>
      </c>
      <c r="I12" s="28">
        <v>176</v>
      </c>
    </row>
    <row r="13" spans="1:10" ht="17.100000000000001" customHeight="1" thickBot="1" x14ac:dyDescent="0.25">
      <c r="B13" s="39" t="s">
        <v>23</v>
      </c>
      <c r="C13" s="28">
        <v>1099</v>
      </c>
      <c r="D13" s="28">
        <v>1115</v>
      </c>
      <c r="E13" s="28">
        <v>790</v>
      </c>
      <c r="F13" s="28">
        <v>943</v>
      </c>
      <c r="G13" s="28">
        <v>977</v>
      </c>
      <c r="H13" s="28">
        <v>1051</v>
      </c>
      <c r="I13" s="28">
        <v>794</v>
      </c>
    </row>
    <row r="14" spans="1:10" ht="17.100000000000001" customHeight="1" thickBot="1" x14ac:dyDescent="0.25">
      <c r="B14" s="39" t="s">
        <v>54</v>
      </c>
      <c r="C14" s="28">
        <v>613</v>
      </c>
      <c r="D14" s="28">
        <v>675</v>
      </c>
      <c r="E14" s="28">
        <v>509</v>
      </c>
      <c r="F14" s="28">
        <v>532</v>
      </c>
      <c r="G14" s="28">
        <v>578</v>
      </c>
      <c r="H14" s="28">
        <v>584</v>
      </c>
      <c r="I14" s="28">
        <v>463</v>
      </c>
    </row>
    <row r="15" spans="1:10" ht="17.100000000000001" customHeight="1" thickBot="1" x14ac:dyDescent="0.25">
      <c r="B15" s="39" t="s">
        <v>24</v>
      </c>
      <c r="C15" s="28">
        <v>194</v>
      </c>
      <c r="D15" s="28">
        <v>156</v>
      </c>
      <c r="E15" s="28">
        <v>100</v>
      </c>
      <c r="F15" s="28">
        <v>162</v>
      </c>
      <c r="G15" s="28">
        <v>181</v>
      </c>
      <c r="H15" s="28">
        <v>126</v>
      </c>
      <c r="I15" s="28">
        <v>95</v>
      </c>
    </row>
    <row r="16" spans="1:10" ht="17.100000000000001" customHeight="1" thickBot="1" x14ac:dyDescent="0.25">
      <c r="B16" s="39" t="s">
        <v>16</v>
      </c>
      <c r="C16" s="28">
        <v>310</v>
      </c>
      <c r="D16" s="28">
        <v>353</v>
      </c>
      <c r="E16" s="28">
        <v>229</v>
      </c>
      <c r="F16" s="28">
        <v>249</v>
      </c>
      <c r="G16" s="28">
        <v>267</v>
      </c>
      <c r="H16" s="28">
        <v>243</v>
      </c>
      <c r="I16" s="28">
        <v>181</v>
      </c>
    </row>
    <row r="17" spans="2:9" ht="17.100000000000001" customHeight="1" thickBot="1" x14ac:dyDescent="0.25">
      <c r="B17" s="39" t="s">
        <v>564</v>
      </c>
      <c r="C17" s="28">
        <v>585</v>
      </c>
      <c r="D17" s="28">
        <v>832</v>
      </c>
      <c r="E17" s="28">
        <v>521</v>
      </c>
      <c r="F17" s="28">
        <v>543</v>
      </c>
      <c r="G17" s="28">
        <v>586</v>
      </c>
      <c r="H17" s="28">
        <v>622</v>
      </c>
      <c r="I17" s="28">
        <v>508</v>
      </c>
    </row>
    <row r="18" spans="2:9" ht="17.100000000000001" customHeight="1" thickBot="1" x14ac:dyDescent="0.25">
      <c r="B18" s="39" t="s">
        <v>565</v>
      </c>
      <c r="C18" s="28">
        <v>222</v>
      </c>
      <c r="D18" s="28">
        <v>227</v>
      </c>
      <c r="E18" s="28">
        <v>105</v>
      </c>
      <c r="F18" s="28">
        <v>177</v>
      </c>
      <c r="G18" s="28">
        <v>189</v>
      </c>
      <c r="H18" s="28">
        <v>185</v>
      </c>
      <c r="I18" s="28">
        <v>116</v>
      </c>
    </row>
    <row r="19" spans="2:9" ht="17.100000000000001" customHeight="1" thickBot="1" x14ac:dyDescent="0.25">
      <c r="B19" s="39" t="s">
        <v>566</v>
      </c>
      <c r="C19" s="28">
        <v>98</v>
      </c>
      <c r="D19" s="28">
        <v>108</v>
      </c>
      <c r="E19" s="28">
        <v>81</v>
      </c>
      <c r="F19" s="28">
        <v>103</v>
      </c>
      <c r="G19" s="28">
        <v>79</v>
      </c>
      <c r="H19" s="28">
        <v>76</v>
      </c>
      <c r="I19" s="28">
        <v>49</v>
      </c>
    </row>
    <row r="20" spans="2:9" ht="17.100000000000001" customHeight="1" thickBot="1" x14ac:dyDescent="0.25">
      <c r="B20" s="39" t="s">
        <v>37</v>
      </c>
      <c r="C20" s="28">
        <v>312</v>
      </c>
      <c r="D20" s="28">
        <v>270</v>
      </c>
      <c r="E20" s="28">
        <v>190</v>
      </c>
      <c r="F20" s="28">
        <v>236</v>
      </c>
      <c r="G20" s="28">
        <v>264</v>
      </c>
      <c r="H20" s="28">
        <v>260</v>
      </c>
      <c r="I20" s="28">
        <v>164</v>
      </c>
    </row>
    <row r="21" spans="2:9" ht="17.100000000000001" customHeight="1" thickBot="1" x14ac:dyDescent="0.25">
      <c r="B21" s="39" t="s">
        <v>17</v>
      </c>
      <c r="C21" s="28">
        <v>23</v>
      </c>
      <c r="D21" s="28">
        <v>26</v>
      </c>
      <c r="E21" s="28">
        <v>26</v>
      </c>
      <c r="F21" s="28">
        <v>25</v>
      </c>
      <c r="G21" s="28">
        <v>26</v>
      </c>
      <c r="H21" s="28">
        <v>27</v>
      </c>
      <c r="I21" s="28">
        <v>15</v>
      </c>
    </row>
    <row r="22" spans="2:9" ht="17.100000000000001" customHeight="1" thickBot="1" x14ac:dyDescent="0.25">
      <c r="B22" s="40" t="s">
        <v>25</v>
      </c>
      <c r="C22" s="42">
        <v>6456</v>
      </c>
      <c r="D22" s="42">
        <v>7080</v>
      </c>
      <c r="E22" s="42">
        <v>4810</v>
      </c>
      <c r="F22" s="42">
        <v>5686</v>
      </c>
      <c r="G22" s="42">
        <f>SUM(G5:G21)</f>
        <v>5888</v>
      </c>
      <c r="H22" s="42">
        <f>SUM(H5:H21)</f>
        <v>5919</v>
      </c>
      <c r="I22" s="42">
        <v>4443</v>
      </c>
    </row>
    <row r="25" spans="2:9" ht="39" customHeight="1" x14ac:dyDescent="0.2">
      <c r="B25" s="13"/>
      <c r="C25" s="26" t="s">
        <v>590</v>
      </c>
      <c r="D25" s="26" t="s">
        <v>599</v>
      </c>
      <c r="E25" s="26" t="s">
        <v>601</v>
      </c>
    </row>
    <row r="26" spans="2:9" ht="17.100000000000001" customHeight="1" thickBot="1" x14ac:dyDescent="0.25">
      <c r="B26" s="39" t="s">
        <v>12</v>
      </c>
      <c r="C26" s="49">
        <f t="shared" ref="C26:E43" si="0">+(G5-C5)/C5</f>
        <v>-0.10292164674634795</v>
      </c>
      <c r="D26" s="49">
        <f t="shared" si="0"/>
        <v>-0.19041843541540326</v>
      </c>
      <c r="E26" s="49">
        <f t="shared" si="0"/>
        <v>-7.3569482288828342E-2</v>
      </c>
    </row>
    <row r="27" spans="2:9" ht="17.100000000000001" customHeight="1" thickBot="1" x14ac:dyDescent="0.25">
      <c r="B27" s="39" t="s">
        <v>13</v>
      </c>
      <c r="C27" s="49">
        <f t="shared" si="0"/>
        <v>-8.3333333333333329E-2</v>
      </c>
      <c r="D27" s="49">
        <f t="shared" si="0"/>
        <v>-6.4285714285714279E-2</v>
      </c>
      <c r="E27" s="49">
        <f t="shared" si="0"/>
        <v>1.9230769230769232E-2</v>
      </c>
    </row>
    <row r="28" spans="2:9" ht="17.100000000000001" customHeight="1" thickBot="1" x14ac:dyDescent="0.25">
      <c r="B28" s="39" t="s">
        <v>563</v>
      </c>
      <c r="C28" s="49">
        <f t="shared" si="0"/>
        <v>1.7391304347826087E-2</v>
      </c>
      <c r="D28" s="49">
        <f t="shared" si="0"/>
        <v>-5.128205128205128E-2</v>
      </c>
      <c r="E28" s="49">
        <f t="shared" si="0"/>
        <v>-2.6666666666666668E-2</v>
      </c>
    </row>
    <row r="29" spans="2:9" ht="17.100000000000001" customHeight="1" thickBot="1" x14ac:dyDescent="0.25">
      <c r="B29" s="39" t="s">
        <v>53</v>
      </c>
      <c r="C29" s="49">
        <f t="shared" si="0"/>
        <v>-0.33760683760683763</v>
      </c>
      <c r="D29" s="49">
        <f t="shared" si="0"/>
        <v>-0.323943661971831</v>
      </c>
      <c r="E29" s="49">
        <f t="shared" si="0"/>
        <v>5.3435114503816793E-2</v>
      </c>
    </row>
    <row r="30" spans="2:9" ht="17.100000000000001" customHeight="1" thickBot="1" x14ac:dyDescent="0.25">
      <c r="B30" s="39" t="s">
        <v>14</v>
      </c>
      <c r="C30" s="49">
        <f t="shared" si="0"/>
        <v>3.5906642728904849E-3</v>
      </c>
      <c r="D30" s="49">
        <f t="shared" si="0"/>
        <v>-0.1457725947521866</v>
      </c>
      <c r="E30" s="49">
        <f t="shared" si="0"/>
        <v>-0.21384928716904278</v>
      </c>
    </row>
    <row r="31" spans="2:9" ht="17.100000000000001" customHeight="1" thickBot="1" x14ac:dyDescent="0.25">
      <c r="B31" s="39" t="s">
        <v>15</v>
      </c>
      <c r="C31" s="49">
        <f t="shared" si="0"/>
        <v>4.5454545454545456E-2</v>
      </c>
      <c r="D31" s="49">
        <f t="shared" si="0"/>
        <v>-0.14084507042253522</v>
      </c>
      <c r="E31" s="49">
        <f t="shared" si="0"/>
        <v>-0.02</v>
      </c>
    </row>
    <row r="32" spans="2:9" ht="17.100000000000001" customHeight="1" thickBot="1" x14ac:dyDescent="0.25">
      <c r="B32" s="39" t="s">
        <v>52</v>
      </c>
      <c r="C32" s="49">
        <f t="shared" si="0"/>
        <v>-0.20754716981132076</v>
      </c>
      <c r="D32" s="49">
        <f t="shared" si="0"/>
        <v>-0.12616822429906541</v>
      </c>
      <c r="E32" s="49">
        <f t="shared" si="0"/>
        <v>-0.29032258064516131</v>
      </c>
    </row>
    <row r="33" spans="1:25" ht="17.100000000000001" customHeight="1" thickBot="1" x14ac:dyDescent="0.25">
      <c r="B33" s="39" t="s">
        <v>36</v>
      </c>
      <c r="C33" s="49">
        <f t="shared" si="0"/>
        <v>0.11578947368421053</v>
      </c>
      <c r="D33" s="49">
        <f t="shared" si="0"/>
        <v>-0.16666666666666666</v>
      </c>
      <c r="E33" s="49">
        <f t="shared" si="0"/>
        <v>0.15789473684210525</v>
      </c>
    </row>
    <row r="34" spans="1:25" ht="17.100000000000001" customHeight="1" thickBot="1" x14ac:dyDescent="0.25">
      <c r="B34" s="39" t="s">
        <v>23</v>
      </c>
      <c r="C34" s="49">
        <f t="shared" si="0"/>
        <v>-0.11101000909918107</v>
      </c>
      <c r="D34" s="49">
        <f t="shared" si="0"/>
        <v>-5.7399103139013453E-2</v>
      </c>
      <c r="E34" s="49">
        <f t="shared" si="0"/>
        <v>5.0632911392405064E-3</v>
      </c>
    </row>
    <row r="35" spans="1:25" ht="17.100000000000001" customHeight="1" thickBot="1" x14ac:dyDescent="0.25">
      <c r="B35" s="39" t="s">
        <v>54</v>
      </c>
      <c r="C35" s="49">
        <f t="shared" si="0"/>
        <v>-5.7096247960848286E-2</v>
      </c>
      <c r="D35" s="49">
        <f t="shared" si="0"/>
        <v>-0.1348148148148148</v>
      </c>
      <c r="E35" s="49">
        <f t="shared" si="0"/>
        <v>-9.0373280943025547E-2</v>
      </c>
    </row>
    <row r="36" spans="1:25" ht="17.100000000000001" customHeight="1" thickBot="1" x14ac:dyDescent="0.25">
      <c r="B36" s="39" t="s">
        <v>24</v>
      </c>
      <c r="C36" s="49">
        <f t="shared" si="0"/>
        <v>-6.7010309278350513E-2</v>
      </c>
      <c r="D36" s="49">
        <f t="shared" si="0"/>
        <v>-0.19230769230769232</v>
      </c>
      <c r="E36" s="49">
        <f t="shared" si="0"/>
        <v>-0.05</v>
      </c>
    </row>
    <row r="37" spans="1:25" ht="17.100000000000001" customHeight="1" thickBot="1" x14ac:dyDescent="0.25">
      <c r="B37" s="39" t="s">
        <v>16</v>
      </c>
      <c r="C37" s="49">
        <f t="shared" si="0"/>
        <v>-0.13870967741935483</v>
      </c>
      <c r="D37" s="49">
        <f t="shared" si="0"/>
        <v>-0.31161473087818697</v>
      </c>
      <c r="E37" s="49">
        <f t="shared" si="0"/>
        <v>-0.20960698689956331</v>
      </c>
    </row>
    <row r="38" spans="1:25" ht="17.100000000000001" customHeight="1" thickBot="1" x14ac:dyDescent="0.25">
      <c r="B38" s="39" t="s">
        <v>564</v>
      </c>
      <c r="C38" s="49">
        <f t="shared" si="0"/>
        <v>1.7094017094017094E-3</v>
      </c>
      <c r="D38" s="49">
        <f t="shared" si="0"/>
        <v>-0.25240384615384615</v>
      </c>
      <c r="E38" s="49">
        <f t="shared" si="0"/>
        <v>-2.4952015355086371E-2</v>
      </c>
    </row>
    <row r="39" spans="1:25" ht="17.100000000000001" customHeight="1" thickBot="1" x14ac:dyDescent="0.25">
      <c r="B39" s="39" t="s">
        <v>565</v>
      </c>
      <c r="C39" s="49">
        <f t="shared" si="0"/>
        <v>-0.14864864864864866</v>
      </c>
      <c r="D39" s="49">
        <f t="shared" si="0"/>
        <v>-0.18502202643171806</v>
      </c>
      <c r="E39" s="49">
        <f t="shared" si="0"/>
        <v>0.10476190476190476</v>
      </c>
    </row>
    <row r="40" spans="1:25" ht="17.100000000000001" customHeight="1" thickBot="1" x14ac:dyDescent="0.25">
      <c r="B40" s="39" t="s">
        <v>566</v>
      </c>
      <c r="C40" s="49">
        <f t="shared" si="0"/>
        <v>-0.19387755102040816</v>
      </c>
      <c r="D40" s="49">
        <f t="shared" si="0"/>
        <v>-0.29629629629629628</v>
      </c>
      <c r="E40" s="49">
        <f t="shared" si="0"/>
        <v>-0.39506172839506171</v>
      </c>
    </row>
    <row r="41" spans="1:25" ht="17.100000000000001" customHeight="1" thickBot="1" x14ac:dyDescent="0.25">
      <c r="B41" s="39" t="s">
        <v>37</v>
      </c>
      <c r="C41" s="49">
        <f t="shared" si="0"/>
        <v>-0.15384615384615385</v>
      </c>
      <c r="D41" s="49">
        <f t="shared" si="0"/>
        <v>-3.7037037037037035E-2</v>
      </c>
      <c r="E41" s="49">
        <f t="shared" si="0"/>
        <v>-0.1368421052631579</v>
      </c>
    </row>
    <row r="42" spans="1:25" ht="17.100000000000001" customHeight="1" thickBot="1" x14ac:dyDescent="0.25">
      <c r="B42" s="39" t="s">
        <v>17</v>
      </c>
      <c r="C42" s="49">
        <f t="shared" si="0"/>
        <v>0.13043478260869565</v>
      </c>
      <c r="D42" s="49">
        <f t="shared" si="0"/>
        <v>3.8461538461538464E-2</v>
      </c>
      <c r="E42" s="49">
        <f t="shared" si="0"/>
        <v>-0.42307692307692307</v>
      </c>
    </row>
    <row r="43" spans="1:25" ht="17.100000000000001" customHeight="1" thickBot="1" x14ac:dyDescent="0.25">
      <c r="B43" s="40" t="s">
        <v>25</v>
      </c>
      <c r="C43" s="50">
        <f t="shared" si="0"/>
        <v>-8.7980173482032215E-2</v>
      </c>
      <c r="D43" s="50">
        <f t="shared" si="0"/>
        <v>-0.16398305084745762</v>
      </c>
      <c r="E43" s="50">
        <f t="shared" si="0"/>
        <v>-7.6299376299376304E-2</v>
      </c>
    </row>
    <row r="46" spans="1:25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</row>
    <row r="47" spans="1:25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</row>
    <row r="48" spans="1:25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</row>
    <row r="49" spans="1:25" ht="39" customHeight="1" x14ac:dyDescent="0.2">
      <c r="A49" s="65"/>
      <c r="B49" s="65"/>
      <c r="C49" s="25" t="s">
        <v>572</v>
      </c>
      <c r="D49" s="25" t="s">
        <v>585</v>
      </c>
      <c r="E49" s="25" t="s">
        <v>587</v>
      </c>
      <c r="F49" s="41" t="s">
        <v>588</v>
      </c>
      <c r="G49" s="25" t="s">
        <v>589</v>
      </c>
      <c r="H49" s="25" t="s">
        <v>598</v>
      </c>
      <c r="I49" s="25" t="s">
        <v>600</v>
      </c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2">
        <v>2022</v>
      </c>
      <c r="X49" s="65"/>
      <c r="Y49" s="65"/>
    </row>
    <row r="50" spans="1:25" ht="15" thickBot="1" x14ac:dyDescent="0.25">
      <c r="A50" s="65"/>
      <c r="B50" s="39" t="s">
        <v>574</v>
      </c>
      <c r="C50" s="64">
        <f t="shared" ref="C50:F67" si="1">+C5/$V50*100000</f>
        <v>17.426148595523006</v>
      </c>
      <c r="D50" s="64">
        <f t="shared" si="1"/>
        <v>19.080822731751287</v>
      </c>
      <c r="E50" s="64">
        <f t="shared" si="1"/>
        <v>12.739833734177179</v>
      </c>
      <c r="F50" s="64">
        <f t="shared" si="1"/>
        <v>14.55650393968655</v>
      </c>
      <c r="G50" s="64">
        <f>+G5/$W50*100000</f>
        <v>15.59707592347158</v>
      </c>
      <c r="H50" s="64">
        <f>+H5/$W50*100000</f>
        <v>15.412358518012255</v>
      </c>
      <c r="I50" s="64">
        <f>+I5/$W50*100000</f>
        <v>11.775734598031836</v>
      </c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>
        <v>8635689</v>
      </c>
      <c r="V50" s="65">
        <v>8642185</v>
      </c>
      <c r="W50" s="2">
        <v>8661880</v>
      </c>
      <c r="X50" s="65"/>
      <c r="Y50" s="65"/>
    </row>
    <row r="51" spans="1:25" ht="15" thickBot="1" x14ac:dyDescent="0.25">
      <c r="A51" s="65"/>
      <c r="B51" s="39" t="s">
        <v>575</v>
      </c>
      <c r="C51" s="64">
        <f t="shared" si="1"/>
        <v>9.0479928158937035</v>
      </c>
      <c r="D51" s="64">
        <f t="shared" si="1"/>
        <v>10.555991618542656</v>
      </c>
      <c r="E51" s="64">
        <f t="shared" si="1"/>
        <v>7.8415937737745436</v>
      </c>
      <c r="F51" s="64">
        <f t="shared" si="1"/>
        <v>9.1987926961586002</v>
      </c>
      <c r="G51" s="64">
        <f t="shared" ref="G51:H67" si="2">+G6/$W51*100000</f>
        <v>8.2997445187732666</v>
      </c>
      <c r="H51" s="64">
        <f t="shared" si="2"/>
        <v>9.884241199629983</v>
      </c>
      <c r="I51" s="64">
        <f t="shared" ref="I51" si="3">+I6/$W51*100000</f>
        <v>7.9979356271815121</v>
      </c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>
        <v>1329391</v>
      </c>
      <c r="V51" s="65">
        <v>1326261</v>
      </c>
      <c r="W51" s="2">
        <v>1325342</v>
      </c>
      <c r="X51" s="65"/>
      <c r="Y51" s="65"/>
    </row>
    <row r="52" spans="1:25" ht="15" thickBot="1" x14ac:dyDescent="0.25">
      <c r="A52" s="65"/>
      <c r="B52" s="39" t="s">
        <v>576</v>
      </c>
      <c r="C52" s="64">
        <f t="shared" si="1"/>
        <v>11.365972452836155</v>
      </c>
      <c r="D52" s="64">
        <f t="shared" si="1"/>
        <v>11.563641538972437</v>
      </c>
      <c r="E52" s="64">
        <f t="shared" si="1"/>
        <v>7.4125907301105363</v>
      </c>
      <c r="F52" s="64">
        <f t="shared" si="1"/>
        <v>11.365972452836155</v>
      </c>
      <c r="G52" s="64">
        <f t="shared" si="2"/>
        <v>11.647597459031816</v>
      </c>
      <c r="H52" s="64">
        <f t="shared" si="2"/>
        <v>11.050284768825057</v>
      </c>
      <c r="I52" s="64">
        <f t="shared" ref="I52" si="4">+I7/$W52*100000</f>
        <v>7.267304397515578</v>
      </c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>
        <v>1018784</v>
      </c>
      <c r="V52" s="65">
        <v>1011792</v>
      </c>
      <c r="W52" s="2">
        <v>1004499</v>
      </c>
      <c r="X52" s="65"/>
      <c r="Y52" s="65"/>
    </row>
    <row r="53" spans="1:25" ht="15" thickBot="1" x14ac:dyDescent="0.25">
      <c r="A53" s="65"/>
      <c r="B53" s="39" t="s">
        <v>53</v>
      </c>
      <c r="C53" s="64">
        <f t="shared" si="1"/>
        <v>19.9487130522554</v>
      </c>
      <c r="D53" s="64">
        <f t="shared" si="1"/>
        <v>18.158443932181196</v>
      </c>
      <c r="E53" s="64">
        <f t="shared" si="1"/>
        <v>11.167869272843834</v>
      </c>
      <c r="F53" s="64">
        <f t="shared" si="1"/>
        <v>16.623927543546166</v>
      </c>
      <c r="G53" s="64">
        <f t="shared" si="2"/>
        <v>13.177425964119996</v>
      </c>
      <c r="H53" s="64">
        <f t="shared" si="2"/>
        <v>12.242253798924382</v>
      </c>
      <c r="I53" s="64">
        <f t="shared" ref="I53" si="5">+I8/$W53*100000</f>
        <v>11.732159890635867</v>
      </c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>
        <v>1171543</v>
      </c>
      <c r="V53" s="65">
        <v>1173008</v>
      </c>
      <c r="W53" s="2">
        <v>1176254</v>
      </c>
      <c r="X53" s="65"/>
      <c r="Y53" s="65"/>
    </row>
    <row r="54" spans="1:25" ht="15" thickBot="1" x14ac:dyDescent="0.25">
      <c r="A54" s="65"/>
      <c r="B54" s="39" t="s">
        <v>14</v>
      </c>
      <c r="C54" s="64">
        <f t="shared" si="1"/>
        <v>25.63342635613251</v>
      </c>
      <c r="D54" s="64">
        <f t="shared" si="1"/>
        <v>31.57007267559587</v>
      </c>
      <c r="E54" s="64">
        <f t="shared" si="1"/>
        <v>22.596072425244277</v>
      </c>
      <c r="F54" s="64">
        <f t="shared" si="1"/>
        <v>26.231693039489283</v>
      </c>
      <c r="G54" s="64">
        <f t="shared" si="2"/>
        <v>25.684475182088686</v>
      </c>
      <c r="H54" s="64">
        <f t="shared" si="2"/>
        <v>26.925049117538407</v>
      </c>
      <c r="I54" s="64">
        <f t="shared" ref="I54" si="6">+I9/$W54*100000</f>
        <v>17.735612558651578</v>
      </c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>
        <v>2175952</v>
      </c>
      <c r="V54" s="65">
        <v>2172944</v>
      </c>
      <c r="W54" s="2">
        <v>2176412</v>
      </c>
      <c r="X54" s="65"/>
      <c r="Y54" s="65"/>
    </row>
    <row r="55" spans="1:25" ht="15" thickBot="1" x14ac:dyDescent="0.25">
      <c r="A55" s="65"/>
      <c r="B55" s="39" t="s">
        <v>15</v>
      </c>
      <c r="C55" s="64">
        <f t="shared" si="1"/>
        <v>11.291567081318101</v>
      </c>
      <c r="D55" s="64">
        <f t="shared" si="1"/>
        <v>12.146988829902806</v>
      </c>
      <c r="E55" s="64">
        <f t="shared" si="1"/>
        <v>8.5542174858470474</v>
      </c>
      <c r="F55" s="64">
        <f t="shared" si="1"/>
        <v>10.265060983016458</v>
      </c>
      <c r="G55" s="64">
        <f t="shared" si="2"/>
        <v>11.790397490183212</v>
      </c>
      <c r="H55" s="64">
        <f t="shared" si="2"/>
        <v>10.423394882625738</v>
      </c>
      <c r="I55" s="64">
        <f t="shared" ref="I55" si="7">+I10/$W55*100000</f>
        <v>8.372890971289527</v>
      </c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>
        <v>582905</v>
      </c>
      <c r="V55" s="65">
        <v>584507</v>
      </c>
      <c r="W55" s="2">
        <v>585222</v>
      </c>
      <c r="X55" s="65"/>
      <c r="Y55" s="65"/>
    </row>
    <row r="56" spans="1:25" ht="15" thickBot="1" x14ac:dyDescent="0.25">
      <c r="A56" s="65"/>
      <c r="B56" s="39" t="s">
        <v>577</v>
      </c>
      <c r="C56" s="64">
        <f t="shared" si="1"/>
        <v>8.8958302474173774</v>
      </c>
      <c r="D56" s="64">
        <f t="shared" si="1"/>
        <v>8.9797531742798054</v>
      </c>
      <c r="E56" s="64">
        <f t="shared" si="1"/>
        <v>6.5040268318381766</v>
      </c>
      <c r="F56" s="64">
        <f t="shared" si="1"/>
        <v>8.9377917108485914</v>
      </c>
      <c r="G56" s="64">
        <f t="shared" si="2"/>
        <v>7.0884161777909789</v>
      </c>
      <c r="H56" s="64">
        <f t="shared" si="2"/>
        <v>7.8900822931363876</v>
      </c>
      <c r="I56" s="64">
        <f t="shared" ref="I56" si="8">+I11/$W56*100000</f>
        <v>4.6412248783155228</v>
      </c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>
        <v>2394918</v>
      </c>
      <c r="V56" s="65">
        <v>2383139</v>
      </c>
      <c r="W56" s="2">
        <v>2370064</v>
      </c>
      <c r="X56" s="65"/>
      <c r="Y56" s="65"/>
    </row>
    <row r="57" spans="1:25" ht="15" thickBot="1" x14ac:dyDescent="0.25">
      <c r="A57" s="65"/>
      <c r="B57" s="39" t="s">
        <v>578</v>
      </c>
      <c r="C57" s="64">
        <f t="shared" si="1"/>
        <v>9.270273355965811</v>
      </c>
      <c r="D57" s="64">
        <f t="shared" si="1"/>
        <v>11.124328027158972</v>
      </c>
      <c r="E57" s="64">
        <f t="shared" si="1"/>
        <v>7.4162186847726481</v>
      </c>
      <c r="F57" s="64">
        <f t="shared" si="1"/>
        <v>8.9287369691670708</v>
      </c>
      <c r="G57" s="64">
        <f t="shared" si="2"/>
        <v>10.33041239298643</v>
      </c>
      <c r="H57" s="64">
        <f t="shared" si="2"/>
        <v>9.2583884654123647</v>
      </c>
      <c r="I57" s="64">
        <f t="shared" ref="I57" si="9">+I12/$W57*100000</f>
        <v>8.5761914205925081</v>
      </c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>
        <v>2045221</v>
      </c>
      <c r="V57" s="65">
        <v>2049562</v>
      </c>
      <c r="W57" s="2">
        <v>2052193</v>
      </c>
      <c r="X57" s="65"/>
      <c r="Y57" s="65"/>
    </row>
    <row r="58" spans="1:25" ht="15" thickBot="1" x14ac:dyDescent="0.25">
      <c r="A58" s="65"/>
      <c r="B58" s="39" t="s">
        <v>23</v>
      </c>
      <c r="C58" s="64">
        <f t="shared" si="1"/>
        <v>14.156237980400761</v>
      </c>
      <c r="D58" s="64">
        <f t="shared" si="1"/>
        <v>14.362334256730525</v>
      </c>
      <c r="E58" s="64">
        <f t="shared" si="1"/>
        <v>10.176003643782167</v>
      </c>
      <c r="F58" s="64">
        <f t="shared" si="1"/>
        <v>12.146799286185548</v>
      </c>
      <c r="G58" s="64">
        <f t="shared" si="2"/>
        <v>12.55251305936735</v>
      </c>
      <c r="H58" s="64">
        <f t="shared" si="2"/>
        <v>13.503266351479104</v>
      </c>
      <c r="I58" s="64">
        <f t="shared" ref="I58" si="10">+I13/$W58*100000</f>
        <v>10.201325864009902</v>
      </c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>
        <v>7780479</v>
      </c>
      <c r="V58" s="65">
        <v>7763362</v>
      </c>
      <c r="W58" s="2">
        <v>7783302</v>
      </c>
      <c r="X58" s="65"/>
      <c r="Y58" s="65"/>
    </row>
    <row r="59" spans="1:25" ht="15" thickBot="1" x14ac:dyDescent="0.25">
      <c r="A59" s="65"/>
      <c r="B59" s="39" t="s">
        <v>579</v>
      </c>
      <c r="C59" s="64">
        <f t="shared" si="1"/>
        <v>12.119084137285302</v>
      </c>
      <c r="D59" s="64">
        <f t="shared" si="1"/>
        <v>13.344831635673048</v>
      </c>
      <c r="E59" s="64">
        <f t="shared" si="1"/>
        <v>10.062991559344566</v>
      </c>
      <c r="F59" s="64">
        <f t="shared" si="1"/>
        <v>10.517704341004537</v>
      </c>
      <c r="G59" s="64">
        <f t="shared" si="2"/>
        <v>11.35372774507306</v>
      </c>
      <c r="H59" s="64">
        <f t="shared" si="2"/>
        <v>11.47158651059285</v>
      </c>
      <c r="I59" s="64">
        <f t="shared" ref="I59" si="11">+I14/$W59*100000</f>
        <v>9.0947680726104281</v>
      </c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>
        <v>5057353</v>
      </c>
      <c r="V59" s="65">
        <v>5058138</v>
      </c>
      <c r="W59" s="2">
        <v>5090839</v>
      </c>
      <c r="X59" s="65"/>
      <c r="Y59" s="65"/>
    </row>
    <row r="60" spans="1:25" ht="15" thickBot="1" x14ac:dyDescent="0.25">
      <c r="A60" s="65"/>
      <c r="B60" s="39" t="s">
        <v>24</v>
      </c>
      <c r="C60" s="64">
        <f t="shared" si="1"/>
        <v>18.310506549781454</v>
      </c>
      <c r="D60" s="64">
        <f t="shared" si="1"/>
        <v>14.723912483329416</v>
      </c>
      <c r="E60" s="64">
        <f t="shared" si="1"/>
        <v>9.438405438031678</v>
      </c>
      <c r="F60" s="64">
        <f t="shared" si="1"/>
        <v>15.290216809611318</v>
      </c>
      <c r="G60" s="64">
        <f t="shared" si="2"/>
        <v>17.168684698528331</v>
      </c>
      <c r="H60" s="64">
        <f t="shared" si="2"/>
        <v>11.951681060853977</v>
      </c>
      <c r="I60" s="64">
        <f t="shared" ref="I60" si="12">+I15/$W60*100000</f>
        <v>9.0111881014375221</v>
      </c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>
        <v>1063987</v>
      </c>
      <c r="V60" s="65">
        <v>1059501</v>
      </c>
      <c r="W60" s="2">
        <v>1054245</v>
      </c>
      <c r="X60" s="65"/>
      <c r="Y60" s="65"/>
    </row>
    <row r="61" spans="1:25" ht="15" thickBot="1" x14ac:dyDescent="0.25">
      <c r="A61" s="65"/>
      <c r="B61" s="39" t="s">
        <v>16</v>
      </c>
      <c r="C61" s="64">
        <f t="shared" si="1"/>
        <v>11.500030604920159</v>
      </c>
      <c r="D61" s="64">
        <f t="shared" si="1"/>
        <v>13.095196140441342</v>
      </c>
      <c r="E61" s="64">
        <f t="shared" si="1"/>
        <v>8.4951838984732788</v>
      </c>
      <c r="F61" s="64">
        <f t="shared" si="1"/>
        <v>9.2371213568552228</v>
      </c>
      <c r="G61" s="64">
        <f t="shared" si="2"/>
        <v>9.9287805226331578</v>
      </c>
      <c r="H61" s="64">
        <f t="shared" si="2"/>
        <v>9.0363058689133222</v>
      </c>
      <c r="I61" s="64">
        <f t="shared" ref="I61" si="13">+I16/$W61*100000</f>
        <v>6.7307463468037509</v>
      </c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>
        <v>2701819</v>
      </c>
      <c r="V61" s="65">
        <v>2695645</v>
      </c>
      <c r="W61" s="2">
        <v>2689152</v>
      </c>
      <c r="X61" s="65"/>
      <c r="Y61" s="65"/>
    </row>
    <row r="62" spans="1:25" ht="15" thickBot="1" x14ac:dyDescent="0.25">
      <c r="A62" s="65"/>
      <c r="B62" s="39" t="s">
        <v>580</v>
      </c>
      <c r="C62" s="64">
        <f t="shared" si="1"/>
        <v>8.6650607420758021</v>
      </c>
      <c r="D62" s="64">
        <f t="shared" si="1"/>
        <v>12.323641944285583</v>
      </c>
      <c r="E62" s="64">
        <f t="shared" si="1"/>
        <v>7.7170882848230642</v>
      </c>
      <c r="F62" s="64">
        <f t="shared" si="1"/>
        <v>8.0429538170036938</v>
      </c>
      <c r="G62" s="64">
        <f t="shared" si="2"/>
        <v>8.6886177328460583</v>
      </c>
      <c r="H62" s="64">
        <f t="shared" si="2"/>
        <v>9.2223894707000831</v>
      </c>
      <c r="I62" s="64">
        <f t="shared" ref="I62" si="14">+I17/$W62*100000</f>
        <v>7.5321123008290067</v>
      </c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>
        <v>6779888</v>
      </c>
      <c r="V62" s="65">
        <v>6751251</v>
      </c>
      <c r="W62" s="2">
        <v>6744456</v>
      </c>
      <c r="X62" s="65"/>
      <c r="Y62" s="65"/>
    </row>
    <row r="63" spans="1:25" ht="15" thickBot="1" x14ac:dyDescent="0.25">
      <c r="A63" s="65"/>
      <c r="B63" s="39" t="s">
        <v>581</v>
      </c>
      <c r="C63" s="64">
        <f t="shared" si="1"/>
        <v>14.619825273331463</v>
      </c>
      <c r="D63" s="64">
        <f t="shared" si="1"/>
        <v>14.949100617325415</v>
      </c>
      <c r="E63" s="64">
        <f t="shared" si="1"/>
        <v>6.9147822238729892</v>
      </c>
      <c r="F63" s="64">
        <f t="shared" si="1"/>
        <v>11.656347177385896</v>
      </c>
      <c r="G63" s="64">
        <f t="shared" si="2"/>
        <v>12.341333869648089</v>
      </c>
      <c r="H63" s="64">
        <f t="shared" si="2"/>
        <v>12.080141618438606</v>
      </c>
      <c r="I63" s="64">
        <f t="shared" ref="I63" si="15">+I18/$W63*100000</f>
        <v>7.5745752850750181</v>
      </c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>
        <v>1511251</v>
      </c>
      <c r="V63" s="65">
        <v>1518486</v>
      </c>
      <c r="W63" s="2">
        <v>1531439</v>
      </c>
      <c r="X63" s="65"/>
      <c r="Y63" s="65"/>
    </row>
    <row r="64" spans="1:25" ht="15" thickBot="1" x14ac:dyDescent="0.25">
      <c r="A64" s="65"/>
      <c r="B64" s="39" t="s">
        <v>582</v>
      </c>
      <c r="C64" s="64">
        <f t="shared" si="1"/>
        <v>14.813986216946292</v>
      </c>
      <c r="D64" s="64">
        <f t="shared" si="1"/>
        <v>16.325617463573465</v>
      </c>
      <c r="E64" s="64">
        <f t="shared" si="1"/>
        <v>12.244213097680099</v>
      </c>
      <c r="F64" s="64">
        <f t="shared" si="1"/>
        <v>15.569801840259879</v>
      </c>
      <c r="G64" s="64">
        <f t="shared" si="2"/>
        <v>11.904546632670897</v>
      </c>
      <c r="H64" s="64">
        <f t="shared" si="2"/>
        <v>11.452475241556813</v>
      </c>
      <c r="I64" s="64">
        <f t="shared" ref="I64" si="16">+I19/$W64*100000</f>
        <v>7.3838327215300499</v>
      </c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>
        <v>661197</v>
      </c>
      <c r="V64" s="65">
        <v>661537</v>
      </c>
      <c r="W64" s="2">
        <v>663612</v>
      </c>
      <c r="X64" s="65"/>
      <c r="Y64" s="65"/>
    </row>
    <row r="65" spans="1:25" ht="15" thickBot="1" x14ac:dyDescent="0.25">
      <c r="A65" s="65"/>
      <c r="B65" s="39" t="s">
        <v>583</v>
      </c>
      <c r="C65" s="64">
        <f t="shared" si="1"/>
        <v>14.092185476647847</v>
      </c>
      <c r="D65" s="64">
        <f t="shared" si="1"/>
        <v>12.195160508637562</v>
      </c>
      <c r="E65" s="64">
        <f t="shared" si="1"/>
        <v>8.5817796171893956</v>
      </c>
      <c r="F65" s="64">
        <f t="shared" si="1"/>
        <v>10.659473629772091</v>
      </c>
      <c r="G65" s="64">
        <f t="shared" si="2"/>
        <v>11.960849963369897</v>
      </c>
      <c r="H65" s="64">
        <f t="shared" si="2"/>
        <v>11.779624963924899</v>
      </c>
      <c r="I65" s="64">
        <f t="shared" ref="I65" si="17">+I20/$W65*100000</f>
        <v>7.4302249772449356</v>
      </c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>
        <v>2220504</v>
      </c>
      <c r="V65" s="65">
        <v>2213993</v>
      </c>
      <c r="W65" s="2">
        <v>2207201</v>
      </c>
      <c r="X65" s="65"/>
      <c r="Y65" s="65"/>
    </row>
    <row r="66" spans="1:25" ht="15" thickBot="1" x14ac:dyDescent="0.25">
      <c r="A66" s="65"/>
      <c r="B66" s="39" t="s">
        <v>17</v>
      </c>
      <c r="C66" s="64">
        <f t="shared" si="1"/>
        <v>7.1920849541582754</v>
      </c>
      <c r="D66" s="64">
        <f t="shared" si="1"/>
        <v>8.1301829916571808</v>
      </c>
      <c r="E66" s="64">
        <f t="shared" si="1"/>
        <v>8.1301829916571808</v>
      </c>
      <c r="F66" s="64">
        <f t="shared" si="1"/>
        <v>7.8174836458242138</v>
      </c>
      <c r="G66" s="64">
        <f t="shared" si="2"/>
        <v>8.1380972502621418</v>
      </c>
      <c r="H66" s="64">
        <f t="shared" si="2"/>
        <v>8.4511009906568386</v>
      </c>
      <c r="I66" s="64">
        <f t="shared" ref="I66" si="18">+I21/$W66*100000</f>
        <v>4.6950561059204663</v>
      </c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>
        <v>319914</v>
      </c>
      <c r="V66" s="65">
        <v>319796</v>
      </c>
      <c r="W66" s="2">
        <v>319485</v>
      </c>
      <c r="X66" s="65"/>
      <c r="Y66" s="65"/>
    </row>
    <row r="67" spans="1:25" ht="15" thickBot="1" x14ac:dyDescent="0.25">
      <c r="A67" s="65"/>
      <c r="B67" s="40" t="s">
        <v>25</v>
      </c>
      <c r="C67" s="66">
        <f t="shared" si="1"/>
        <v>13.624533970135383</v>
      </c>
      <c r="D67" s="66">
        <f t="shared" si="1"/>
        <v>14.941403424497912</v>
      </c>
      <c r="E67" s="66">
        <f t="shared" si="1"/>
        <v>10.150868710711153</v>
      </c>
      <c r="F67" s="66">
        <f t="shared" si="1"/>
        <v>11.999550829335471</v>
      </c>
      <c r="G67" s="66">
        <f t="shared" si="2"/>
        <v>12.412619156031704</v>
      </c>
      <c r="H67" s="66">
        <f t="shared" si="2"/>
        <v>12.477970921289343</v>
      </c>
      <c r="I67" s="66">
        <f t="shared" ref="I67" si="19">+I22/$W67*100000</f>
        <v>9.3663836464417223</v>
      </c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>
        <v>47450795</v>
      </c>
      <c r="V67" s="65">
        <v>47385107</v>
      </c>
      <c r="W67" s="2">
        <v>47435597</v>
      </c>
      <c r="X67" s="65"/>
      <c r="Y67" s="65"/>
    </row>
    <row r="68" spans="1:25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F9A04-CCCD-490C-AABD-F5BA9F6FBDA4}">
  <dimension ref="A1:Y51"/>
  <sheetViews>
    <sheetView workbookViewId="0">
      <selection activeCell="B1" sqref="B1"/>
    </sheetView>
  </sheetViews>
  <sheetFormatPr baseColWidth="10" defaultRowHeight="12.75" x14ac:dyDescent="0.2"/>
  <cols>
    <col min="1" max="1" width="1" style="2" customWidth="1"/>
    <col min="2" max="2" width="35.7109375" style="2" customWidth="1"/>
    <col min="3" max="15" width="13.85546875" style="2" customWidth="1"/>
    <col min="16" max="16" width="13.5703125" style="2" customWidth="1"/>
    <col min="17" max="18" width="13.85546875" style="2" hidden="1" customWidth="1"/>
    <col min="19" max="19" width="0.42578125" style="2" customWidth="1"/>
    <col min="20" max="32" width="13.85546875" style="2" customWidth="1"/>
    <col min="33" max="63" width="12.28515625" style="2" customWidth="1"/>
    <col min="64" max="16384" width="11.42578125" style="2"/>
  </cols>
  <sheetData>
    <row r="1" spans="1:11" ht="17.25" customHeight="1" x14ac:dyDescent="0.2">
      <c r="J1" s="6"/>
    </row>
    <row r="2" spans="1:11" ht="59.25" customHeight="1" x14ac:dyDescent="0.2">
      <c r="A2" s="44"/>
      <c r="B2" s="44"/>
      <c r="C2" s="53"/>
      <c r="D2" s="53"/>
      <c r="E2" s="53"/>
      <c r="F2" s="53"/>
      <c r="G2"/>
      <c r="H2"/>
    </row>
    <row r="3" spans="1:11" ht="32.25" customHeight="1" x14ac:dyDescent="0.2"/>
    <row r="4" spans="1:11" ht="32.25" customHeight="1" x14ac:dyDescent="0.2">
      <c r="C4" s="74" t="s">
        <v>589</v>
      </c>
      <c r="D4" s="75"/>
      <c r="E4" s="75"/>
      <c r="F4" s="74" t="s">
        <v>598</v>
      </c>
      <c r="G4" s="75"/>
      <c r="H4" s="75"/>
      <c r="I4" s="74" t="s">
        <v>600</v>
      </c>
      <c r="J4" s="75"/>
      <c r="K4" s="75"/>
    </row>
    <row r="5" spans="1:11" ht="74.25" customHeight="1" x14ac:dyDescent="0.2">
      <c r="B5" s="13"/>
      <c r="C5" s="71" t="s">
        <v>592</v>
      </c>
      <c r="D5" s="71" t="s">
        <v>593</v>
      </c>
      <c r="E5" s="71" t="s">
        <v>595</v>
      </c>
      <c r="F5" s="71" t="s">
        <v>592</v>
      </c>
      <c r="G5" s="71" t="s">
        <v>593</v>
      </c>
      <c r="H5" s="71" t="s">
        <v>595</v>
      </c>
      <c r="I5" s="71" t="s">
        <v>592</v>
      </c>
      <c r="J5" s="71" t="s">
        <v>593</v>
      </c>
      <c r="K5" s="71" t="s">
        <v>595</v>
      </c>
    </row>
    <row r="6" spans="1:11" ht="17.100000000000001" customHeight="1" thickBot="1" x14ac:dyDescent="0.25">
      <c r="B6" s="39" t="s">
        <v>12</v>
      </c>
      <c r="C6" s="28">
        <v>8</v>
      </c>
      <c r="D6" s="2">
        <v>0</v>
      </c>
      <c r="E6" s="2">
        <v>8</v>
      </c>
      <c r="F6" s="28">
        <v>5</v>
      </c>
      <c r="G6" s="2">
        <v>1</v>
      </c>
      <c r="H6" s="2">
        <v>6</v>
      </c>
      <c r="I6" s="28">
        <v>3</v>
      </c>
      <c r="J6" s="2">
        <v>1</v>
      </c>
      <c r="K6" s="2">
        <v>4</v>
      </c>
    </row>
    <row r="7" spans="1:11" ht="17.100000000000001" customHeight="1" thickBot="1" x14ac:dyDescent="0.25">
      <c r="B7" s="39" t="s">
        <v>13</v>
      </c>
      <c r="C7" s="28">
        <v>0</v>
      </c>
      <c r="D7" s="2">
        <v>0</v>
      </c>
      <c r="E7" s="2">
        <v>0</v>
      </c>
      <c r="F7" s="28">
        <v>0</v>
      </c>
      <c r="G7" s="2">
        <v>0</v>
      </c>
      <c r="H7" s="2">
        <v>0</v>
      </c>
      <c r="I7" s="28">
        <v>0</v>
      </c>
      <c r="J7" s="2">
        <v>0</v>
      </c>
      <c r="K7" s="2">
        <v>0</v>
      </c>
    </row>
    <row r="8" spans="1:11" ht="17.100000000000001" customHeight="1" thickBot="1" x14ac:dyDescent="0.25">
      <c r="B8" s="39" t="s">
        <v>563</v>
      </c>
      <c r="C8" s="28">
        <v>0</v>
      </c>
      <c r="D8" s="2">
        <v>0</v>
      </c>
      <c r="E8" s="2">
        <v>0</v>
      </c>
      <c r="F8" s="28">
        <v>4</v>
      </c>
      <c r="G8" s="2">
        <v>0</v>
      </c>
      <c r="H8" s="2">
        <v>4</v>
      </c>
      <c r="I8" s="28">
        <v>1</v>
      </c>
      <c r="J8" s="2">
        <v>0</v>
      </c>
      <c r="K8" s="2">
        <v>1</v>
      </c>
    </row>
    <row r="9" spans="1:11" ht="17.100000000000001" customHeight="1" thickBot="1" x14ac:dyDescent="0.25">
      <c r="B9" s="39" t="s">
        <v>53</v>
      </c>
      <c r="C9" s="28">
        <v>0</v>
      </c>
      <c r="D9" s="2">
        <v>0</v>
      </c>
      <c r="E9" s="2">
        <v>0</v>
      </c>
      <c r="F9" s="28">
        <v>0</v>
      </c>
      <c r="G9" s="2">
        <v>0</v>
      </c>
      <c r="H9" s="2">
        <v>0</v>
      </c>
      <c r="I9" s="28">
        <v>1</v>
      </c>
      <c r="J9" s="2">
        <v>0</v>
      </c>
      <c r="K9" s="2">
        <v>1</v>
      </c>
    </row>
    <row r="10" spans="1:11" ht="17.100000000000001" customHeight="1" thickBot="1" x14ac:dyDescent="0.25">
      <c r="B10" s="39" t="s">
        <v>14</v>
      </c>
      <c r="C10" s="28">
        <v>2</v>
      </c>
      <c r="D10" s="2">
        <v>0</v>
      </c>
      <c r="E10" s="2">
        <v>2</v>
      </c>
      <c r="F10" s="28">
        <v>3</v>
      </c>
      <c r="G10" s="2">
        <v>0</v>
      </c>
      <c r="H10" s="2">
        <v>3</v>
      </c>
      <c r="I10" s="28">
        <v>1</v>
      </c>
      <c r="J10" s="2">
        <v>0</v>
      </c>
      <c r="K10" s="2">
        <v>2</v>
      </c>
    </row>
    <row r="11" spans="1:11" ht="17.100000000000001" customHeight="1" thickBot="1" x14ac:dyDescent="0.25">
      <c r="B11" s="39" t="s">
        <v>15</v>
      </c>
      <c r="C11" s="28">
        <v>0</v>
      </c>
      <c r="D11" s="2">
        <v>0</v>
      </c>
      <c r="E11" s="2">
        <v>0</v>
      </c>
      <c r="F11" s="28">
        <v>1</v>
      </c>
      <c r="G11" s="2">
        <v>0</v>
      </c>
      <c r="H11" s="2">
        <v>1</v>
      </c>
      <c r="I11" s="28">
        <v>0</v>
      </c>
      <c r="J11" s="2">
        <v>0</v>
      </c>
      <c r="K11" s="2">
        <v>0</v>
      </c>
    </row>
    <row r="12" spans="1:11" ht="17.100000000000001" customHeight="1" thickBot="1" x14ac:dyDescent="0.25">
      <c r="B12" s="39" t="s">
        <v>52</v>
      </c>
      <c r="C12" s="28">
        <v>1</v>
      </c>
      <c r="D12" s="2">
        <v>0</v>
      </c>
      <c r="E12" s="2">
        <v>1</v>
      </c>
      <c r="F12" s="28">
        <v>1</v>
      </c>
      <c r="G12" s="2">
        <v>0</v>
      </c>
      <c r="H12" s="2">
        <v>1</v>
      </c>
      <c r="I12" s="28">
        <v>0</v>
      </c>
      <c r="J12" s="2">
        <v>0</v>
      </c>
      <c r="K12" s="2">
        <v>0</v>
      </c>
    </row>
    <row r="13" spans="1:11" ht="17.100000000000001" customHeight="1" thickBot="1" x14ac:dyDescent="0.25">
      <c r="B13" s="39" t="s">
        <v>36</v>
      </c>
      <c r="C13" s="28">
        <v>0</v>
      </c>
      <c r="D13" s="2">
        <v>0</v>
      </c>
      <c r="E13" s="2">
        <v>0</v>
      </c>
      <c r="F13" s="28">
        <v>1</v>
      </c>
      <c r="G13" s="2">
        <v>0</v>
      </c>
      <c r="H13" s="2">
        <v>1</v>
      </c>
      <c r="I13" s="28">
        <v>0</v>
      </c>
      <c r="J13" s="2">
        <v>0</v>
      </c>
      <c r="K13" s="2">
        <v>0</v>
      </c>
    </row>
    <row r="14" spans="1:11" ht="17.100000000000001" customHeight="1" thickBot="1" x14ac:dyDescent="0.25">
      <c r="B14" s="39" t="s">
        <v>23</v>
      </c>
      <c r="C14" s="28">
        <v>1</v>
      </c>
      <c r="D14" s="2">
        <v>0</v>
      </c>
      <c r="E14" s="2">
        <v>1</v>
      </c>
      <c r="F14" s="28">
        <v>1</v>
      </c>
      <c r="G14" s="2">
        <v>0</v>
      </c>
      <c r="H14" s="2">
        <v>1</v>
      </c>
      <c r="I14" s="28">
        <v>2</v>
      </c>
      <c r="J14" s="2">
        <v>1</v>
      </c>
      <c r="K14" s="2">
        <v>3</v>
      </c>
    </row>
    <row r="15" spans="1:11" ht="17.100000000000001" customHeight="1" thickBot="1" x14ac:dyDescent="0.25">
      <c r="B15" s="39" t="s">
        <v>54</v>
      </c>
      <c r="C15" s="28">
        <v>1</v>
      </c>
      <c r="D15" s="2">
        <v>0</v>
      </c>
      <c r="E15" s="2">
        <v>1</v>
      </c>
      <c r="F15" s="28">
        <v>3</v>
      </c>
      <c r="G15" s="2">
        <v>1</v>
      </c>
      <c r="H15" s="2">
        <v>4</v>
      </c>
      <c r="I15" s="28">
        <v>0</v>
      </c>
      <c r="J15" s="2">
        <v>1</v>
      </c>
      <c r="K15" s="2">
        <v>1</v>
      </c>
    </row>
    <row r="16" spans="1:11" ht="17.100000000000001" customHeight="1" thickBot="1" x14ac:dyDescent="0.25">
      <c r="B16" s="39" t="s">
        <v>24</v>
      </c>
      <c r="C16" s="28">
        <v>0</v>
      </c>
      <c r="D16" s="2">
        <v>0</v>
      </c>
      <c r="E16" s="2">
        <v>0</v>
      </c>
      <c r="F16" s="28">
        <v>0</v>
      </c>
      <c r="G16" s="2">
        <v>2</v>
      </c>
      <c r="H16" s="2">
        <v>2</v>
      </c>
      <c r="I16" s="28">
        <v>1</v>
      </c>
      <c r="J16" s="2">
        <v>1</v>
      </c>
      <c r="K16" s="2">
        <v>2</v>
      </c>
    </row>
    <row r="17" spans="1:25" ht="17.100000000000001" customHeight="1" thickBot="1" x14ac:dyDescent="0.25">
      <c r="B17" s="39" t="s">
        <v>16</v>
      </c>
      <c r="C17" s="28">
        <v>2</v>
      </c>
      <c r="D17" s="2">
        <v>1</v>
      </c>
      <c r="E17" s="2">
        <v>3</v>
      </c>
      <c r="F17" s="28">
        <v>1</v>
      </c>
      <c r="G17" s="2">
        <v>1</v>
      </c>
      <c r="H17" s="2">
        <v>2</v>
      </c>
      <c r="I17" s="28">
        <v>2</v>
      </c>
      <c r="J17" s="2">
        <v>1</v>
      </c>
      <c r="K17" s="2">
        <v>3</v>
      </c>
    </row>
    <row r="18" spans="1:25" ht="17.100000000000001" customHeight="1" thickBot="1" x14ac:dyDescent="0.25">
      <c r="B18" s="39" t="s">
        <v>594</v>
      </c>
      <c r="C18" s="28">
        <v>0</v>
      </c>
      <c r="D18" s="2">
        <v>0</v>
      </c>
      <c r="E18" s="2">
        <v>1</v>
      </c>
      <c r="F18" s="28">
        <v>2</v>
      </c>
      <c r="G18" s="2">
        <v>0</v>
      </c>
      <c r="H18" s="2">
        <v>2</v>
      </c>
      <c r="I18" s="28">
        <v>0</v>
      </c>
      <c r="J18" s="2">
        <v>0</v>
      </c>
      <c r="K18" s="2">
        <v>0</v>
      </c>
    </row>
    <row r="19" spans="1:25" ht="17.100000000000001" customHeight="1" thickBot="1" x14ac:dyDescent="0.25">
      <c r="B19" s="39" t="s">
        <v>565</v>
      </c>
      <c r="C19" s="28">
        <v>0</v>
      </c>
      <c r="D19" s="2">
        <v>0</v>
      </c>
      <c r="E19" s="2">
        <v>0</v>
      </c>
      <c r="F19" s="28">
        <v>0</v>
      </c>
      <c r="G19" s="2">
        <v>0</v>
      </c>
      <c r="H19" s="2">
        <v>0</v>
      </c>
      <c r="I19" s="28">
        <v>0</v>
      </c>
      <c r="J19" s="2">
        <v>0</v>
      </c>
      <c r="K19" s="2">
        <v>0</v>
      </c>
    </row>
    <row r="20" spans="1:25" ht="17.100000000000001" customHeight="1" thickBot="1" x14ac:dyDescent="0.25">
      <c r="B20" s="39" t="s">
        <v>566</v>
      </c>
      <c r="C20" s="28">
        <v>1</v>
      </c>
      <c r="D20" s="2">
        <v>0</v>
      </c>
      <c r="E20" s="2">
        <v>1</v>
      </c>
      <c r="F20" s="28">
        <v>0</v>
      </c>
      <c r="G20" s="2">
        <v>0</v>
      </c>
      <c r="H20" s="2">
        <v>0</v>
      </c>
      <c r="I20" s="28">
        <v>0</v>
      </c>
      <c r="J20" s="2">
        <v>0</v>
      </c>
      <c r="K20" s="2">
        <v>0</v>
      </c>
    </row>
    <row r="21" spans="1:25" ht="17.100000000000001" customHeight="1" thickBot="1" x14ac:dyDescent="0.25">
      <c r="B21" s="39" t="s">
        <v>37</v>
      </c>
      <c r="C21" s="28">
        <v>1</v>
      </c>
      <c r="D21" s="2">
        <v>1</v>
      </c>
      <c r="E21" s="2">
        <v>2</v>
      </c>
      <c r="F21" s="28">
        <v>0</v>
      </c>
      <c r="G21" s="2">
        <v>1</v>
      </c>
      <c r="H21" s="2">
        <v>1</v>
      </c>
      <c r="I21" s="28">
        <v>0</v>
      </c>
      <c r="J21" s="2">
        <v>0</v>
      </c>
      <c r="K21" s="2">
        <v>0</v>
      </c>
    </row>
    <row r="22" spans="1:25" ht="17.100000000000001" customHeight="1" thickBot="1" x14ac:dyDescent="0.25">
      <c r="B22" s="39" t="s">
        <v>17</v>
      </c>
      <c r="C22" s="28">
        <v>0</v>
      </c>
      <c r="D22" s="2">
        <v>0</v>
      </c>
      <c r="E22" s="2">
        <v>0</v>
      </c>
      <c r="F22" s="28">
        <v>0</v>
      </c>
      <c r="G22" s="2">
        <v>0</v>
      </c>
      <c r="H22" s="2">
        <v>0</v>
      </c>
      <c r="I22" s="28">
        <v>1</v>
      </c>
      <c r="J22" s="2">
        <v>0</v>
      </c>
      <c r="K22" s="2">
        <v>1</v>
      </c>
    </row>
    <row r="23" spans="1:25" ht="17.100000000000001" customHeight="1" thickBot="1" x14ac:dyDescent="0.25">
      <c r="B23" s="40" t="s">
        <v>25</v>
      </c>
      <c r="C23" s="42">
        <v>17</v>
      </c>
      <c r="D23" s="42">
        <v>2</v>
      </c>
      <c r="E23" s="42">
        <f>SUM(E6:E22)</f>
        <v>20</v>
      </c>
      <c r="F23" s="42">
        <v>22</v>
      </c>
      <c r="G23" s="42">
        <v>6</v>
      </c>
      <c r="H23" s="42">
        <v>28</v>
      </c>
      <c r="I23" s="42">
        <v>12</v>
      </c>
      <c r="J23" s="42">
        <v>5</v>
      </c>
      <c r="K23" s="42">
        <v>18</v>
      </c>
    </row>
    <row r="25" spans="1:25" x14ac:dyDescent="0.2">
      <c r="B25" s="70" t="s">
        <v>596</v>
      </c>
      <c r="C25" s="70"/>
      <c r="D25" s="70"/>
      <c r="E25" s="70"/>
      <c r="F25" s="70"/>
      <c r="G25" s="70"/>
      <c r="H25" s="69"/>
    </row>
    <row r="29" spans="1:25" x14ac:dyDescent="0.2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</row>
    <row r="30" spans="1:25" x14ac:dyDescent="0.2">
      <c r="A30" s="65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</row>
    <row r="31" spans="1:25" x14ac:dyDescent="0.2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</row>
    <row r="32" spans="1:25" ht="39" customHeight="1" x14ac:dyDescent="0.2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Q32" s="65"/>
      <c r="R32" s="65"/>
    </row>
    <row r="33" spans="1:18" x14ac:dyDescent="0.2">
      <c r="A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Q33" s="65"/>
      <c r="R33" s="65"/>
    </row>
    <row r="34" spans="1:18" x14ac:dyDescent="0.2">
      <c r="A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Q34" s="65"/>
      <c r="R34" s="65"/>
    </row>
    <row r="35" spans="1:18" x14ac:dyDescent="0.2">
      <c r="A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Q35" s="65"/>
      <c r="R35" s="65"/>
    </row>
    <row r="36" spans="1:18" x14ac:dyDescent="0.2">
      <c r="A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Q36" s="65"/>
      <c r="R36" s="65"/>
    </row>
    <row r="37" spans="1:18" x14ac:dyDescent="0.2">
      <c r="A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Q37" s="65"/>
      <c r="R37" s="65"/>
    </row>
    <row r="38" spans="1:18" x14ac:dyDescent="0.2">
      <c r="A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Q38" s="65"/>
      <c r="R38" s="65"/>
    </row>
    <row r="39" spans="1:18" x14ac:dyDescent="0.2">
      <c r="A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Q39" s="65"/>
      <c r="R39" s="65"/>
    </row>
    <row r="40" spans="1:18" x14ac:dyDescent="0.2">
      <c r="A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Q40" s="65"/>
      <c r="R40" s="65"/>
    </row>
    <row r="41" spans="1:18" x14ac:dyDescent="0.2">
      <c r="A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Q41" s="65"/>
      <c r="R41" s="65"/>
    </row>
    <row r="42" spans="1:18" x14ac:dyDescent="0.2">
      <c r="A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Q42" s="65"/>
      <c r="R42" s="65"/>
    </row>
    <row r="43" spans="1:18" x14ac:dyDescent="0.2">
      <c r="A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65"/>
      <c r="R43" s="65"/>
    </row>
    <row r="44" spans="1:18" x14ac:dyDescent="0.2">
      <c r="A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Q44" s="65"/>
      <c r="R44" s="65"/>
    </row>
    <row r="45" spans="1:18" x14ac:dyDescent="0.2">
      <c r="A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Q45" s="65"/>
      <c r="R45" s="65"/>
    </row>
    <row r="46" spans="1:18" x14ac:dyDescent="0.2">
      <c r="A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Q46" s="65"/>
      <c r="R46" s="65"/>
    </row>
    <row r="47" spans="1:18" x14ac:dyDescent="0.2">
      <c r="A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Q47" s="65"/>
      <c r="R47" s="65"/>
    </row>
    <row r="48" spans="1:18" x14ac:dyDescent="0.2">
      <c r="A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Q48" s="65"/>
      <c r="R48" s="65"/>
    </row>
    <row r="49" spans="1:25" x14ac:dyDescent="0.2">
      <c r="A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Q49" s="65"/>
      <c r="R49" s="65"/>
    </row>
    <row r="50" spans="1:25" x14ac:dyDescent="0.2">
      <c r="A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Q50" s="65"/>
      <c r="R50" s="65"/>
    </row>
    <row r="51" spans="1:25" ht="13.5" thickBot="1" x14ac:dyDescent="0.25">
      <c r="A51" s="65"/>
      <c r="B51" s="65"/>
      <c r="C51" s="64"/>
      <c r="D51" s="64"/>
      <c r="E51" s="64"/>
      <c r="F51" s="64"/>
      <c r="G51" s="64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</row>
  </sheetData>
  <mergeCells count="3">
    <mergeCell ref="C4:E4"/>
    <mergeCell ref="F4:H4"/>
    <mergeCell ref="I4:K4"/>
  </mergeCell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34"/>
  <sheetViews>
    <sheetView zoomScaleNormal="100" workbookViewId="0">
      <selection activeCell="C1" sqref="C1"/>
    </sheetView>
  </sheetViews>
  <sheetFormatPr baseColWidth="10" defaultColWidth="9.140625" defaultRowHeight="12.75" x14ac:dyDescent="0.2"/>
  <cols>
    <col min="1" max="1" width="1.28515625" style="2" customWidth="1"/>
    <col min="2" max="2" width="0.140625" style="2" customWidth="1"/>
    <col min="3" max="3" width="32.5703125" style="2" customWidth="1"/>
    <col min="4" max="71" width="12.28515625" style="2" customWidth="1"/>
    <col min="72" max="16384" width="9.140625" style="2"/>
  </cols>
  <sheetData>
    <row r="1" spans="2:11" s="17" customFormat="1" ht="17.25" customHeight="1" x14ac:dyDescent="0.2">
      <c r="G1" s="6"/>
    </row>
    <row r="2" spans="2:11" s="18" customFormat="1" ht="39" customHeight="1" x14ac:dyDescent="0.2">
      <c r="B2" s="38"/>
      <c r="C2" s="38"/>
      <c r="D2" s="47"/>
      <c r="E2" s="48"/>
    </row>
    <row r="3" spans="2:11" s="17" customFormat="1" ht="12" customHeight="1" x14ac:dyDescent="0.2"/>
    <row r="4" spans="2:11" s="17" customFormat="1" ht="39" customHeight="1" x14ac:dyDescent="0.2">
      <c r="D4" s="25" t="s">
        <v>572</v>
      </c>
      <c r="E4" s="25" t="s">
        <v>585</v>
      </c>
      <c r="F4" s="25" t="s">
        <v>587</v>
      </c>
      <c r="G4" s="41" t="s">
        <v>588</v>
      </c>
      <c r="H4" s="25" t="s">
        <v>589</v>
      </c>
      <c r="I4" s="25" t="s">
        <v>598</v>
      </c>
      <c r="J4" s="25" t="s">
        <v>600</v>
      </c>
    </row>
    <row r="5" spans="2:11" s="17" customFormat="1" ht="17.100000000000001" customHeight="1" thickBot="1" x14ac:dyDescent="0.25">
      <c r="C5" s="39" t="s">
        <v>553</v>
      </c>
    </row>
    <row r="6" spans="2:11" s="17" customFormat="1" ht="17.100000000000001" customHeight="1" thickBot="1" x14ac:dyDescent="0.25">
      <c r="C6" s="39" t="s">
        <v>23</v>
      </c>
      <c r="D6" s="28">
        <v>35</v>
      </c>
      <c r="E6" s="28">
        <v>37</v>
      </c>
      <c r="F6" s="28">
        <v>43</v>
      </c>
      <c r="G6" s="28">
        <v>59</v>
      </c>
      <c r="H6" s="28">
        <f>+H7+H8+H9+H10</f>
        <v>43</v>
      </c>
      <c r="I6" s="28">
        <f>+I7+I8+I9+I10</f>
        <v>51</v>
      </c>
      <c r="J6" s="28">
        <f>+J7+J8+J9+J10</f>
        <v>51</v>
      </c>
    </row>
    <row r="7" spans="2:11" s="17" customFormat="1" ht="17.100000000000001" customHeight="1" thickBot="1" x14ac:dyDescent="0.25">
      <c r="C7" s="39" t="s">
        <v>555</v>
      </c>
      <c r="D7" s="17">
        <v>29</v>
      </c>
      <c r="E7" s="17">
        <v>30</v>
      </c>
      <c r="F7" s="17">
        <v>35</v>
      </c>
      <c r="G7" s="17">
        <v>53</v>
      </c>
      <c r="H7" s="17">
        <v>37</v>
      </c>
      <c r="I7" s="17">
        <v>44</v>
      </c>
      <c r="J7" s="17">
        <v>42</v>
      </c>
    </row>
    <row r="8" spans="2:11" s="17" customFormat="1" ht="17.100000000000001" customHeight="1" thickBot="1" x14ac:dyDescent="0.25">
      <c r="C8" s="39" t="s">
        <v>556</v>
      </c>
      <c r="D8" s="28">
        <v>2</v>
      </c>
      <c r="E8" s="28">
        <v>5</v>
      </c>
      <c r="F8" s="28">
        <v>5</v>
      </c>
      <c r="G8" s="28">
        <v>4</v>
      </c>
      <c r="H8" s="28">
        <v>2</v>
      </c>
      <c r="I8" s="28">
        <v>3</v>
      </c>
      <c r="J8" s="28">
        <v>4</v>
      </c>
    </row>
    <row r="9" spans="2:11" s="17" customFormat="1" ht="17.100000000000001" customHeight="1" thickBot="1" x14ac:dyDescent="0.25">
      <c r="C9" s="39" t="s">
        <v>557</v>
      </c>
      <c r="D9" s="28">
        <v>1</v>
      </c>
      <c r="E9" s="28">
        <v>0</v>
      </c>
      <c r="F9" s="28">
        <v>0</v>
      </c>
      <c r="G9" s="28">
        <v>1</v>
      </c>
      <c r="H9" s="28">
        <v>2</v>
      </c>
      <c r="I9" s="28">
        <v>1</v>
      </c>
      <c r="J9" s="28">
        <v>1</v>
      </c>
    </row>
    <row r="10" spans="2:11" s="17" customFormat="1" ht="17.100000000000001" customHeight="1" thickBot="1" x14ac:dyDescent="0.25">
      <c r="C10" s="39" t="s">
        <v>558</v>
      </c>
      <c r="D10" s="28">
        <v>3</v>
      </c>
      <c r="E10" s="28">
        <v>2</v>
      </c>
      <c r="F10" s="28">
        <v>3</v>
      </c>
      <c r="G10" s="28">
        <v>1</v>
      </c>
      <c r="H10" s="28">
        <v>2</v>
      </c>
      <c r="I10" s="28">
        <v>3</v>
      </c>
      <c r="J10" s="28">
        <v>4</v>
      </c>
    </row>
    <row r="11" spans="2:11" s="17" customFormat="1" ht="17.100000000000001" customHeight="1" thickBot="1" x14ac:dyDescent="0.25">
      <c r="C11" s="39" t="s">
        <v>554</v>
      </c>
    </row>
    <row r="12" spans="2:11" s="17" customFormat="1" ht="17.100000000000001" customHeight="1" thickBot="1" x14ac:dyDescent="0.25">
      <c r="C12" s="39" t="s">
        <v>23</v>
      </c>
      <c r="D12" s="28">
        <v>17</v>
      </c>
      <c r="E12" s="28">
        <v>22</v>
      </c>
      <c r="F12" s="28">
        <v>19</v>
      </c>
      <c r="G12" s="28">
        <v>32</v>
      </c>
      <c r="H12" s="28">
        <f>+H13+H14+H15+H16</f>
        <v>26</v>
      </c>
      <c r="I12" s="28">
        <f>+I13+I14+I15+I16</f>
        <v>28</v>
      </c>
      <c r="J12" s="28">
        <f>+J13+J14+J15+J16</f>
        <v>23</v>
      </c>
    </row>
    <row r="13" spans="2:11" s="17" customFormat="1" ht="17.100000000000001" customHeight="1" thickBot="1" x14ac:dyDescent="0.25">
      <c r="C13" s="39" t="s">
        <v>555</v>
      </c>
      <c r="D13">
        <v>12</v>
      </c>
      <c r="E13">
        <v>19</v>
      </c>
      <c r="F13">
        <v>16</v>
      </c>
      <c r="G13">
        <v>28</v>
      </c>
      <c r="H13">
        <v>21</v>
      </c>
      <c r="I13">
        <v>21</v>
      </c>
      <c r="J13">
        <v>19</v>
      </c>
      <c r="K13"/>
    </row>
    <row r="14" spans="2:11" s="17" customFormat="1" ht="17.100000000000001" customHeight="1" thickBot="1" x14ac:dyDescent="0.25">
      <c r="C14" s="39" t="s">
        <v>556</v>
      </c>
      <c r="D14">
        <v>3</v>
      </c>
      <c r="E14">
        <v>2</v>
      </c>
      <c r="F14">
        <v>3</v>
      </c>
      <c r="G14">
        <v>3</v>
      </c>
      <c r="H14">
        <v>1</v>
      </c>
      <c r="I14">
        <v>4</v>
      </c>
      <c r="J14">
        <v>2</v>
      </c>
      <c r="K14"/>
    </row>
    <row r="15" spans="2:11" s="17" customFormat="1" ht="17.100000000000001" customHeight="1" thickBot="1" x14ac:dyDescent="0.25">
      <c r="C15" s="39" t="s">
        <v>557</v>
      </c>
      <c r="D15">
        <v>0</v>
      </c>
      <c r="E15">
        <v>0</v>
      </c>
      <c r="F15">
        <v>1</v>
      </c>
      <c r="G15">
        <v>0</v>
      </c>
      <c r="H15">
        <v>2</v>
      </c>
      <c r="I15">
        <v>1</v>
      </c>
      <c r="J15">
        <v>1</v>
      </c>
      <c r="K15"/>
    </row>
    <row r="16" spans="2:11" s="17" customFormat="1" ht="17.100000000000001" customHeight="1" thickBot="1" x14ac:dyDescent="0.25">
      <c r="C16" s="39" t="s">
        <v>558</v>
      </c>
      <c r="D16">
        <v>2</v>
      </c>
      <c r="E16">
        <v>1</v>
      </c>
      <c r="F16">
        <v>0</v>
      </c>
      <c r="G16">
        <v>2</v>
      </c>
      <c r="H16">
        <v>2</v>
      </c>
      <c r="I16">
        <v>2</v>
      </c>
      <c r="J16">
        <v>1</v>
      </c>
      <c r="K16"/>
    </row>
    <row r="17" spans="1:10" s="17" customFormat="1" ht="17.100000000000001" customHeight="1" thickBot="1" x14ac:dyDescent="0.25">
      <c r="C17" s="40" t="s">
        <v>25</v>
      </c>
      <c r="D17" s="42">
        <v>52</v>
      </c>
      <c r="E17" s="42">
        <v>59</v>
      </c>
      <c r="F17" s="42">
        <v>62</v>
      </c>
      <c r="G17" s="42">
        <v>91</v>
      </c>
      <c r="H17" s="42">
        <f t="shared" ref="H17:J17" si="0">+H6+H12</f>
        <v>69</v>
      </c>
      <c r="I17" s="42">
        <f t="shared" si="0"/>
        <v>79</v>
      </c>
      <c r="J17" s="42">
        <f t="shared" si="0"/>
        <v>74</v>
      </c>
    </row>
    <row r="20" spans="1:10" ht="39" customHeight="1" x14ac:dyDescent="0.2">
      <c r="C20" s="17"/>
      <c r="D20" s="26" t="s">
        <v>590</v>
      </c>
      <c r="E20" s="26" t="s">
        <v>599</v>
      </c>
      <c r="F20" s="26" t="s">
        <v>601</v>
      </c>
    </row>
    <row r="21" spans="1:10" ht="17.100000000000001" customHeight="1" thickBot="1" x14ac:dyDescent="0.25">
      <c r="A21" s="2" t="s">
        <v>39</v>
      </c>
      <c r="C21" s="39" t="s">
        <v>553</v>
      </c>
      <c r="D21" s="68"/>
      <c r="E21" s="68"/>
      <c r="F21" s="68"/>
    </row>
    <row r="22" spans="1:10" ht="17.100000000000001" customHeight="1" thickBot="1" x14ac:dyDescent="0.25">
      <c r="A22" s="2" t="s">
        <v>40</v>
      </c>
      <c r="C22" s="39" t="s">
        <v>23</v>
      </c>
      <c r="D22" s="68">
        <f t="shared" ref="D22:F33" si="1">+IF(D6&gt;0,(H6-D6)/D6,"-")</f>
        <v>0.22857142857142856</v>
      </c>
      <c r="E22" s="68">
        <f t="shared" si="1"/>
        <v>0.3783783783783784</v>
      </c>
      <c r="F22" s="68">
        <f t="shared" si="1"/>
        <v>0.18604651162790697</v>
      </c>
    </row>
    <row r="23" spans="1:10" ht="17.100000000000001" customHeight="1" thickBot="1" x14ac:dyDescent="0.25">
      <c r="A23" s="2" t="s">
        <v>41</v>
      </c>
      <c r="C23" s="39" t="s">
        <v>555</v>
      </c>
      <c r="D23" s="68">
        <f t="shared" si="1"/>
        <v>0.27586206896551724</v>
      </c>
      <c r="E23" s="68">
        <f t="shared" si="1"/>
        <v>0.46666666666666667</v>
      </c>
      <c r="F23" s="68">
        <f t="shared" si="1"/>
        <v>0.2</v>
      </c>
    </row>
    <row r="24" spans="1:10" ht="17.100000000000001" customHeight="1" thickBot="1" x14ac:dyDescent="0.25">
      <c r="A24" s="2" t="s">
        <v>42</v>
      </c>
      <c r="C24" s="39" t="s">
        <v>556</v>
      </c>
      <c r="D24" s="68">
        <f t="shared" si="1"/>
        <v>0</v>
      </c>
      <c r="E24" s="68">
        <f t="shared" si="1"/>
        <v>-0.4</v>
      </c>
      <c r="F24" s="68">
        <f t="shared" si="1"/>
        <v>-0.2</v>
      </c>
    </row>
    <row r="25" spans="1:10" ht="17.100000000000001" customHeight="1" thickBot="1" x14ac:dyDescent="0.25">
      <c r="A25" s="2" t="s">
        <v>43</v>
      </c>
      <c r="C25" s="39" t="s">
        <v>557</v>
      </c>
      <c r="D25" s="68">
        <f t="shared" si="1"/>
        <v>1</v>
      </c>
      <c r="E25" s="68" t="str">
        <f t="shared" si="1"/>
        <v>-</v>
      </c>
      <c r="F25" s="68" t="str">
        <f t="shared" si="1"/>
        <v>-</v>
      </c>
    </row>
    <row r="26" spans="1:10" ht="17.100000000000001" customHeight="1" thickBot="1" x14ac:dyDescent="0.25">
      <c r="A26" s="2" t="s">
        <v>44</v>
      </c>
      <c r="C26" s="39" t="s">
        <v>558</v>
      </c>
      <c r="D26" s="68">
        <f t="shared" si="1"/>
        <v>-0.33333333333333331</v>
      </c>
      <c r="E26" s="68">
        <f t="shared" si="1"/>
        <v>0.5</v>
      </c>
      <c r="F26" s="68">
        <f t="shared" si="1"/>
        <v>0.33333333333333331</v>
      </c>
    </row>
    <row r="27" spans="1:10" ht="17.100000000000001" customHeight="1" thickBot="1" x14ac:dyDescent="0.25">
      <c r="A27" s="2" t="s">
        <v>45</v>
      </c>
      <c r="C27" s="39" t="s">
        <v>554</v>
      </c>
      <c r="D27" s="68"/>
      <c r="E27" s="68"/>
      <c r="F27" s="68"/>
    </row>
    <row r="28" spans="1:10" ht="17.100000000000001" customHeight="1" thickBot="1" x14ac:dyDescent="0.25">
      <c r="A28" s="2" t="s">
        <v>46</v>
      </c>
      <c r="C28" s="39" t="s">
        <v>23</v>
      </c>
      <c r="D28" s="68">
        <f t="shared" si="1"/>
        <v>0.52941176470588236</v>
      </c>
      <c r="E28" s="68">
        <f t="shared" si="1"/>
        <v>0.27272727272727271</v>
      </c>
      <c r="F28" s="68">
        <f t="shared" si="1"/>
        <v>0.21052631578947367</v>
      </c>
    </row>
    <row r="29" spans="1:10" ht="17.100000000000001" customHeight="1" thickBot="1" x14ac:dyDescent="0.25">
      <c r="A29" s="2" t="s">
        <v>47</v>
      </c>
      <c r="C29" s="39" t="s">
        <v>555</v>
      </c>
      <c r="D29" s="68">
        <f t="shared" si="1"/>
        <v>0.75</v>
      </c>
      <c r="E29" s="68">
        <f t="shared" si="1"/>
        <v>0.10526315789473684</v>
      </c>
      <c r="F29" s="68">
        <f t="shared" si="1"/>
        <v>0.1875</v>
      </c>
    </row>
    <row r="30" spans="1:10" ht="17.100000000000001" customHeight="1" thickBot="1" x14ac:dyDescent="0.25">
      <c r="A30" s="2" t="s">
        <v>48</v>
      </c>
      <c r="C30" s="39" t="s">
        <v>556</v>
      </c>
      <c r="D30" s="68">
        <f t="shared" si="1"/>
        <v>-0.66666666666666663</v>
      </c>
      <c r="E30" s="68">
        <f t="shared" si="1"/>
        <v>1</v>
      </c>
      <c r="F30" s="68">
        <f t="shared" si="1"/>
        <v>-0.33333333333333331</v>
      </c>
    </row>
    <row r="31" spans="1:10" ht="17.100000000000001" customHeight="1" thickBot="1" x14ac:dyDescent="0.25">
      <c r="A31" s="2" t="s">
        <v>49</v>
      </c>
      <c r="C31" s="39" t="s">
        <v>557</v>
      </c>
      <c r="D31" s="68" t="str">
        <f t="shared" si="1"/>
        <v>-</v>
      </c>
      <c r="E31" s="68" t="str">
        <f t="shared" si="1"/>
        <v>-</v>
      </c>
      <c r="F31" s="68">
        <f t="shared" si="1"/>
        <v>0</v>
      </c>
    </row>
    <row r="32" spans="1:10" ht="17.100000000000001" customHeight="1" thickBot="1" x14ac:dyDescent="0.25">
      <c r="A32" s="2" t="s">
        <v>50</v>
      </c>
      <c r="C32" s="39" t="s">
        <v>558</v>
      </c>
      <c r="D32" s="68">
        <f t="shared" si="1"/>
        <v>0</v>
      </c>
      <c r="E32" s="68">
        <f t="shared" si="1"/>
        <v>1</v>
      </c>
      <c r="F32" s="68" t="str">
        <f t="shared" si="1"/>
        <v>-</v>
      </c>
    </row>
    <row r="33" spans="1:9" ht="17.100000000000001" customHeight="1" thickBot="1" x14ac:dyDescent="0.25">
      <c r="A33" s="2" t="s">
        <v>51</v>
      </c>
      <c r="C33" s="40" t="s">
        <v>25</v>
      </c>
      <c r="D33" s="50">
        <f>+IF(D17&gt;0,(H17-D17)/D17,"-")</f>
        <v>0.32692307692307693</v>
      </c>
      <c r="E33" s="50">
        <f t="shared" si="1"/>
        <v>0.33898305084745761</v>
      </c>
      <c r="F33" s="50">
        <f t="shared" si="1"/>
        <v>0.19354838709677419</v>
      </c>
    </row>
    <row r="34" spans="1:9" ht="13.5" thickBot="1" x14ac:dyDescent="0.25">
      <c r="D34" s="49"/>
      <c r="E34" s="49"/>
      <c r="F34" s="49"/>
      <c r="G34" s="49"/>
      <c r="H34" s="49"/>
      <c r="I34" s="49"/>
    </row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B1:K67"/>
  <sheetViews>
    <sheetView zoomScaleNormal="100" workbookViewId="0">
      <pane ySplit="6" topLeftCell="A36" activePane="bottomLeft" state="frozen"/>
      <selection activeCell="C3" sqref="C3"/>
      <selection pane="bottomLeft" activeCell="B1" sqref="B1"/>
    </sheetView>
  </sheetViews>
  <sheetFormatPr baseColWidth="10" defaultRowHeight="12.75" x14ac:dyDescent="0.2"/>
  <cols>
    <col min="1" max="1" width="2.85546875" style="2" customWidth="1"/>
    <col min="2" max="2" width="35.42578125" style="2" customWidth="1"/>
    <col min="3" max="28" width="14.7109375" style="2" customWidth="1"/>
    <col min="29" max="29" width="18.140625" style="2" customWidth="1"/>
    <col min="30" max="48" width="14.7109375" style="2" customWidth="1"/>
    <col min="49" max="16384" width="11.42578125" style="2"/>
  </cols>
  <sheetData>
    <row r="1" spans="2:11" ht="17.25" customHeight="1" x14ac:dyDescent="0.2">
      <c r="J1" s="6"/>
    </row>
    <row r="2" spans="2:11" ht="39" customHeight="1" x14ac:dyDescent="0.2">
      <c r="B2" s="52" t="s">
        <v>550</v>
      </c>
      <c r="C2" s="10"/>
      <c r="D2" s="10"/>
      <c r="E2" s="10"/>
      <c r="F2" s="10"/>
      <c r="G2" s="10"/>
      <c r="H2" s="11"/>
      <c r="I2" s="11"/>
    </row>
    <row r="3" spans="2:11" ht="19.5" customHeight="1" x14ac:dyDescent="0.2">
      <c r="B3" s="14"/>
      <c r="C3" s="14"/>
      <c r="D3" s="14"/>
      <c r="E3" s="14"/>
      <c r="F3" s="14"/>
      <c r="G3" s="14"/>
    </row>
    <row r="4" spans="2:11" ht="63" customHeight="1" x14ac:dyDescent="0.2"/>
    <row r="5" spans="2:11" ht="30" customHeight="1" thickBot="1" x14ac:dyDescent="0.25">
      <c r="C5" s="76" t="s">
        <v>602</v>
      </c>
      <c r="D5" s="76"/>
      <c r="E5" s="76"/>
      <c r="F5" s="76"/>
      <c r="G5" s="76"/>
      <c r="H5" s="76"/>
      <c r="I5" s="76"/>
      <c r="J5" s="76"/>
      <c r="K5" s="77"/>
    </row>
    <row r="6" spans="2:11" ht="54" customHeight="1" thickBot="1" x14ac:dyDescent="0.25">
      <c r="C6" s="54" t="s">
        <v>30</v>
      </c>
      <c r="D6" s="55" t="s">
        <v>21</v>
      </c>
      <c r="E6" s="56" t="s">
        <v>18</v>
      </c>
      <c r="F6" s="55" t="s">
        <v>31</v>
      </c>
      <c r="G6" s="54" t="s">
        <v>32</v>
      </c>
      <c r="H6" s="54" t="s">
        <v>70</v>
      </c>
      <c r="I6" s="54" t="s">
        <v>71</v>
      </c>
      <c r="J6" s="54" t="s">
        <v>72</v>
      </c>
      <c r="K6" s="55" t="s">
        <v>73</v>
      </c>
    </row>
    <row r="7" spans="2:11" ht="15" customHeight="1" thickBot="1" x14ac:dyDescent="0.25">
      <c r="B7" s="39" t="s">
        <v>75</v>
      </c>
      <c r="C7">
        <v>1</v>
      </c>
      <c r="D7">
        <v>162</v>
      </c>
      <c r="E7">
        <v>170</v>
      </c>
      <c r="F7">
        <v>9</v>
      </c>
      <c r="G7">
        <v>3</v>
      </c>
      <c r="H7">
        <v>29</v>
      </c>
      <c r="I7">
        <v>82</v>
      </c>
      <c r="J7">
        <v>74</v>
      </c>
      <c r="K7">
        <v>134</v>
      </c>
    </row>
    <row r="8" spans="2:11" ht="15" customHeight="1" thickBot="1" x14ac:dyDescent="0.25">
      <c r="B8" s="39" t="s">
        <v>86</v>
      </c>
      <c r="C8">
        <v>1</v>
      </c>
      <c r="D8">
        <v>328</v>
      </c>
      <c r="E8">
        <v>309</v>
      </c>
      <c r="F8">
        <v>13</v>
      </c>
      <c r="G8">
        <v>13</v>
      </c>
      <c r="H8">
        <v>75</v>
      </c>
      <c r="I8">
        <v>249</v>
      </c>
      <c r="J8">
        <v>186</v>
      </c>
      <c r="K8">
        <v>227</v>
      </c>
    </row>
    <row r="9" spans="2:11" ht="15" customHeight="1" thickBot="1" x14ac:dyDescent="0.25">
      <c r="B9" s="39" t="s">
        <v>105</v>
      </c>
      <c r="C9">
        <v>0</v>
      </c>
      <c r="D9">
        <v>199</v>
      </c>
      <c r="E9">
        <v>145</v>
      </c>
      <c r="F9">
        <v>14</v>
      </c>
      <c r="G9">
        <v>6</v>
      </c>
      <c r="H9">
        <v>46</v>
      </c>
      <c r="I9">
        <v>119</v>
      </c>
      <c r="J9">
        <v>85</v>
      </c>
      <c r="K9">
        <v>109</v>
      </c>
    </row>
    <row r="10" spans="2:11" ht="15" customHeight="1" thickBot="1" x14ac:dyDescent="0.25">
      <c r="B10" s="39" t="s">
        <v>112</v>
      </c>
      <c r="C10">
        <v>0</v>
      </c>
      <c r="D10">
        <v>197</v>
      </c>
      <c r="E10">
        <v>175</v>
      </c>
      <c r="F10">
        <v>14</v>
      </c>
      <c r="G10">
        <v>7</v>
      </c>
      <c r="H10">
        <v>58</v>
      </c>
      <c r="I10">
        <v>121</v>
      </c>
      <c r="J10">
        <v>113</v>
      </c>
      <c r="K10">
        <v>132</v>
      </c>
    </row>
    <row r="11" spans="2:11" ht="15" customHeight="1" thickBot="1" x14ac:dyDescent="0.25">
      <c r="B11" s="39" t="s">
        <v>120</v>
      </c>
      <c r="C11">
        <v>1</v>
      </c>
      <c r="D11">
        <v>103</v>
      </c>
      <c r="E11">
        <v>105</v>
      </c>
      <c r="F11">
        <v>2</v>
      </c>
      <c r="G11">
        <v>2</v>
      </c>
      <c r="H11">
        <v>15</v>
      </c>
      <c r="I11">
        <v>88</v>
      </c>
      <c r="J11">
        <v>46</v>
      </c>
      <c r="K11">
        <v>116</v>
      </c>
    </row>
    <row r="12" spans="2:11" ht="15" customHeight="1" thickBot="1" x14ac:dyDescent="0.25">
      <c r="B12" s="39" t="s">
        <v>125</v>
      </c>
      <c r="C12">
        <v>0</v>
      </c>
      <c r="D12">
        <v>120</v>
      </c>
      <c r="E12">
        <v>97</v>
      </c>
      <c r="F12">
        <v>13</v>
      </c>
      <c r="G12">
        <v>6</v>
      </c>
      <c r="H12">
        <v>26</v>
      </c>
      <c r="I12">
        <v>113</v>
      </c>
      <c r="J12">
        <v>46</v>
      </c>
      <c r="K12">
        <v>63</v>
      </c>
    </row>
    <row r="13" spans="2:11" ht="15" customHeight="1" thickBot="1" x14ac:dyDescent="0.25">
      <c r="B13" s="39" t="s">
        <v>137</v>
      </c>
      <c r="C13">
        <v>0</v>
      </c>
      <c r="D13">
        <v>414</v>
      </c>
      <c r="E13">
        <v>331</v>
      </c>
      <c r="F13">
        <v>15</v>
      </c>
      <c r="G13">
        <v>9</v>
      </c>
      <c r="H13">
        <v>109</v>
      </c>
      <c r="I13">
        <v>281</v>
      </c>
      <c r="J13">
        <v>224</v>
      </c>
      <c r="K13">
        <v>254</v>
      </c>
    </row>
    <row r="14" spans="2:11" ht="15" customHeight="1" thickBot="1" x14ac:dyDescent="0.25">
      <c r="B14" s="59" t="s">
        <v>152</v>
      </c>
      <c r="C14">
        <v>1</v>
      </c>
      <c r="D14">
        <v>436</v>
      </c>
      <c r="E14">
        <v>409</v>
      </c>
      <c r="F14">
        <v>21</v>
      </c>
      <c r="G14">
        <v>10</v>
      </c>
      <c r="H14">
        <v>110</v>
      </c>
      <c r="I14">
        <v>340</v>
      </c>
      <c r="J14">
        <v>246</v>
      </c>
      <c r="K14">
        <v>299</v>
      </c>
    </row>
    <row r="15" spans="2:11" ht="15" customHeight="1" thickBot="1" x14ac:dyDescent="0.25">
      <c r="B15" s="39" t="s">
        <v>165</v>
      </c>
      <c r="C15">
        <v>0</v>
      </c>
      <c r="D15">
        <v>60</v>
      </c>
      <c r="E15">
        <v>30</v>
      </c>
      <c r="F15">
        <v>3</v>
      </c>
      <c r="G15">
        <v>2</v>
      </c>
      <c r="H15">
        <v>6</v>
      </c>
      <c r="I15">
        <v>26</v>
      </c>
      <c r="J15">
        <v>16</v>
      </c>
      <c r="K15">
        <v>18</v>
      </c>
    </row>
    <row r="16" spans="2:11" ht="15" customHeight="1" thickBot="1" x14ac:dyDescent="0.25">
      <c r="B16" s="39" t="s">
        <v>170</v>
      </c>
      <c r="C16">
        <v>0</v>
      </c>
      <c r="D16">
        <v>32</v>
      </c>
      <c r="E16">
        <v>6</v>
      </c>
      <c r="F16">
        <v>2</v>
      </c>
      <c r="G16">
        <v>0</v>
      </c>
      <c r="H16">
        <v>3</v>
      </c>
      <c r="I16">
        <v>9</v>
      </c>
      <c r="J16">
        <v>9</v>
      </c>
      <c r="K16">
        <v>8</v>
      </c>
    </row>
    <row r="17" spans="2:11" ht="15" customHeight="1" thickBot="1" x14ac:dyDescent="0.25">
      <c r="B17" s="57" t="s">
        <v>173</v>
      </c>
      <c r="C17">
        <v>0</v>
      </c>
      <c r="D17">
        <v>246</v>
      </c>
      <c r="E17">
        <v>114</v>
      </c>
      <c r="F17">
        <v>9</v>
      </c>
      <c r="G17">
        <v>2</v>
      </c>
      <c r="H17">
        <v>68</v>
      </c>
      <c r="I17">
        <v>124</v>
      </c>
      <c r="J17">
        <v>81</v>
      </c>
      <c r="K17">
        <v>75</v>
      </c>
    </row>
    <row r="18" spans="2:11" ht="15" customHeight="1" thickBot="1" x14ac:dyDescent="0.25">
      <c r="B18" s="60" t="s">
        <v>507</v>
      </c>
      <c r="C18">
        <v>1</v>
      </c>
      <c r="D18">
        <v>265</v>
      </c>
      <c r="E18">
        <v>145</v>
      </c>
      <c r="F18">
        <v>11</v>
      </c>
      <c r="G18">
        <v>4</v>
      </c>
      <c r="H18">
        <v>66</v>
      </c>
      <c r="I18">
        <v>135</v>
      </c>
      <c r="J18">
        <v>73</v>
      </c>
      <c r="K18">
        <v>75</v>
      </c>
    </row>
    <row r="19" spans="2:11" ht="15" customHeight="1" thickBot="1" x14ac:dyDescent="0.25">
      <c r="B19" s="60" t="s">
        <v>508</v>
      </c>
      <c r="C19">
        <v>0</v>
      </c>
      <c r="D19">
        <v>331</v>
      </c>
      <c r="E19">
        <v>167</v>
      </c>
      <c r="F19">
        <v>13</v>
      </c>
      <c r="G19">
        <v>1</v>
      </c>
      <c r="H19">
        <v>77</v>
      </c>
      <c r="I19">
        <v>178</v>
      </c>
      <c r="J19">
        <v>138</v>
      </c>
      <c r="K19">
        <v>137</v>
      </c>
    </row>
    <row r="20" spans="2:11" ht="15" customHeight="1" thickBot="1" x14ac:dyDescent="0.25">
      <c r="B20" s="61" t="s">
        <v>509</v>
      </c>
      <c r="C20">
        <v>1</v>
      </c>
      <c r="D20">
        <v>271</v>
      </c>
      <c r="E20">
        <v>249</v>
      </c>
      <c r="F20">
        <v>20</v>
      </c>
      <c r="G20">
        <v>11</v>
      </c>
      <c r="H20">
        <v>71</v>
      </c>
      <c r="I20">
        <v>208</v>
      </c>
      <c r="J20">
        <v>182</v>
      </c>
      <c r="K20">
        <v>253</v>
      </c>
    </row>
    <row r="21" spans="2:11" ht="15" customHeight="1" thickBot="1" x14ac:dyDescent="0.25">
      <c r="B21" s="57" t="s">
        <v>211</v>
      </c>
      <c r="C21">
        <v>0</v>
      </c>
      <c r="D21">
        <v>335</v>
      </c>
      <c r="E21">
        <v>256</v>
      </c>
      <c r="F21">
        <v>10</v>
      </c>
      <c r="G21">
        <v>4</v>
      </c>
      <c r="H21">
        <v>55</v>
      </c>
      <c r="I21">
        <v>148</v>
      </c>
      <c r="J21">
        <v>204</v>
      </c>
      <c r="K21">
        <v>173</v>
      </c>
    </row>
    <row r="22" spans="2:11" ht="15" customHeight="1" thickBot="1" x14ac:dyDescent="0.25">
      <c r="B22" s="62" t="s">
        <v>510</v>
      </c>
      <c r="C22">
        <v>0</v>
      </c>
      <c r="D22">
        <v>136</v>
      </c>
      <c r="E22">
        <v>78</v>
      </c>
      <c r="F22">
        <v>8</v>
      </c>
      <c r="G22">
        <v>5</v>
      </c>
      <c r="H22">
        <v>30</v>
      </c>
      <c r="I22">
        <v>52</v>
      </c>
      <c r="J22">
        <v>49</v>
      </c>
      <c r="K22">
        <v>41</v>
      </c>
    </row>
    <row r="23" spans="2:11" ht="15" customHeight="1" thickBot="1" x14ac:dyDescent="0.25">
      <c r="B23" s="39" t="s">
        <v>231</v>
      </c>
      <c r="C23">
        <v>0</v>
      </c>
      <c r="D23">
        <v>21</v>
      </c>
      <c r="E23">
        <v>20</v>
      </c>
      <c r="F23">
        <v>1</v>
      </c>
      <c r="G23">
        <v>1</v>
      </c>
      <c r="H23">
        <v>3</v>
      </c>
      <c r="I23">
        <v>8</v>
      </c>
      <c r="J23">
        <v>4</v>
      </c>
      <c r="K23">
        <v>7</v>
      </c>
    </row>
    <row r="24" spans="2:11" ht="15" customHeight="1" thickBot="1" x14ac:dyDescent="0.25">
      <c r="B24" s="39" t="s">
        <v>233</v>
      </c>
      <c r="C24">
        <v>0</v>
      </c>
      <c r="D24">
        <v>82</v>
      </c>
      <c r="E24">
        <v>50</v>
      </c>
      <c r="F24">
        <v>6</v>
      </c>
      <c r="G24">
        <v>1</v>
      </c>
      <c r="H24">
        <v>9</v>
      </c>
      <c r="I24">
        <v>39</v>
      </c>
      <c r="J24">
        <v>13</v>
      </c>
      <c r="K24">
        <v>26</v>
      </c>
    </row>
    <row r="25" spans="2:11" ht="15" customHeight="1" thickBot="1" x14ac:dyDescent="0.25">
      <c r="B25" s="39" t="s">
        <v>241</v>
      </c>
      <c r="C25">
        <v>0</v>
      </c>
      <c r="D25">
        <v>87</v>
      </c>
      <c r="E25">
        <v>58</v>
      </c>
      <c r="F25">
        <v>3</v>
      </c>
      <c r="G25">
        <v>3</v>
      </c>
      <c r="H25">
        <v>13</v>
      </c>
      <c r="I25">
        <v>55</v>
      </c>
      <c r="J25">
        <v>26</v>
      </c>
      <c r="K25">
        <v>36</v>
      </c>
    </row>
    <row r="26" spans="2:11" ht="15" customHeight="1" thickBot="1" x14ac:dyDescent="0.25">
      <c r="B26" s="39" t="s">
        <v>247</v>
      </c>
      <c r="C26">
        <v>0</v>
      </c>
      <c r="D26">
        <v>33</v>
      </c>
      <c r="E26">
        <v>16</v>
      </c>
      <c r="F26">
        <v>3</v>
      </c>
      <c r="G26">
        <v>1</v>
      </c>
      <c r="H26">
        <v>5</v>
      </c>
      <c r="I26">
        <v>19</v>
      </c>
      <c r="J26">
        <v>4</v>
      </c>
      <c r="K26">
        <v>17</v>
      </c>
    </row>
    <row r="27" spans="2:11" ht="15" customHeight="1" thickBot="1" x14ac:dyDescent="0.25">
      <c r="B27" s="39" t="s">
        <v>250</v>
      </c>
      <c r="C27">
        <v>0</v>
      </c>
      <c r="D27">
        <v>65</v>
      </c>
      <c r="E27">
        <v>42</v>
      </c>
      <c r="F27">
        <v>2</v>
      </c>
      <c r="G27">
        <v>1</v>
      </c>
      <c r="H27">
        <v>12</v>
      </c>
      <c r="I27">
        <v>47</v>
      </c>
      <c r="J27">
        <v>16</v>
      </c>
      <c r="K27">
        <v>12</v>
      </c>
    </row>
    <row r="28" spans="2:11" ht="15" customHeight="1" thickBot="1" x14ac:dyDescent="0.25">
      <c r="B28" s="39" t="s">
        <v>255</v>
      </c>
      <c r="C28">
        <v>0</v>
      </c>
      <c r="D28">
        <v>29</v>
      </c>
      <c r="E28">
        <v>21</v>
      </c>
      <c r="F28">
        <v>0</v>
      </c>
      <c r="G28">
        <v>1</v>
      </c>
      <c r="H28">
        <v>2</v>
      </c>
      <c r="I28">
        <v>12</v>
      </c>
      <c r="J28">
        <v>10</v>
      </c>
      <c r="K28">
        <v>19</v>
      </c>
    </row>
    <row r="29" spans="2:11" ht="15" customHeight="1" thickBot="1" x14ac:dyDescent="0.25">
      <c r="B29" s="39" t="s">
        <v>261</v>
      </c>
      <c r="C29">
        <v>0</v>
      </c>
      <c r="D29">
        <v>12</v>
      </c>
      <c r="E29">
        <v>10</v>
      </c>
      <c r="F29">
        <v>0</v>
      </c>
      <c r="G29">
        <v>0</v>
      </c>
      <c r="H29">
        <v>0</v>
      </c>
      <c r="I29">
        <v>6</v>
      </c>
      <c r="J29">
        <v>5</v>
      </c>
      <c r="K29">
        <v>5</v>
      </c>
    </row>
    <row r="30" spans="2:11" ht="15" customHeight="1" thickBot="1" x14ac:dyDescent="0.25">
      <c r="B30" s="39" t="s">
        <v>262</v>
      </c>
      <c r="C30">
        <v>0</v>
      </c>
      <c r="D30">
        <v>122</v>
      </c>
      <c r="E30">
        <v>47</v>
      </c>
      <c r="F30">
        <v>5</v>
      </c>
      <c r="G30">
        <v>1</v>
      </c>
      <c r="H30">
        <v>30</v>
      </c>
      <c r="I30">
        <v>78</v>
      </c>
      <c r="J30">
        <v>26</v>
      </c>
      <c r="K30">
        <v>37</v>
      </c>
    </row>
    <row r="31" spans="2:11" ht="15" customHeight="1" thickBot="1" x14ac:dyDescent="0.25">
      <c r="B31" s="59" t="s">
        <v>266</v>
      </c>
      <c r="C31">
        <v>0</v>
      </c>
      <c r="D31">
        <v>26</v>
      </c>
      <c r="E31">
        <v>22</v>
      </c>
      <c r="F31">
        <v>5</v>
      </c>
      <c r="G31">
        <v>1</v>
      </c>
      <c r="H31">
        <v>8</v>
      </c>
      <c r="I31">
        <v>17</v>
      </c>
      <c r="J31">
        <v>6</v>
      </c>
      <c r="K31">
        <v>7</v>
      </c>
    </row>
    <row r="32" spans="2:11" ht="15" customHeight="1" thickBot="1" x14ac:dyDescent="0.25">
      <c r="B32" s="39" t="s">
        <v>270</v>
      </c>
      <c r="C32">
        <v>1</v>
      </c>
      <c r="D32">
        <v>81</v>
      </c>
      <c r="E32">
        <v>66</v>
      </c>
      <c r="F32">
        <v>5</v>
      </c>
      <c r="G32">
        <v>0</v>
      </c>
      <c r="H32">
        <v>21</v>
      </c>
      <c r="I32">
        <v>42</v>
      </c>
      <c r="J32">
        <v>39</v>
      </c>
      <c r="K32">
        <v>25</v>
      </c>
    </row>
    <row r="33" spans="2:11" ht="15" customHeight="1" thickBot="1" x14ac:dyDescent="0.25">
      <c r="B33" s="39" t="s">
        <v>278</v>
      </c>
      <c r="C33">
        <v>0</v>
      </c>
      <c r="D33">
        <v>121</v>
      </c>
      <c r="E33">
        <v>91</v>
      </c>
      <c r="F33">
        <v>8</v>
      </c>
      <c r="G33">
        <v>1</v>
      </c>
      <c r="H33">
        <v>14</v>
      </c>
      <c r="I33">
        <v>81</v>
      </c>
      <c r="J33">
        <v>34</v>
      </c>
      <c r="K33">
        <v>61</v>
      </c>
    </row>
    <row r="34" spans="2:11" ht="15" customHeight="1" thickBot="1" x14ac:dyDescent="0.25">
      <c r="B34" s="39" t="s">
        <v>287</v>
      </c>
      <c r="C34">
        <v>0</v>
      </c>
      <c r="D34">
        <v>48</v>
      </c>
      <c r="E34">
        <v>30</v>
      </c>
      <c r="F34">
        <v>0</v>
      </c>
      <c r="G34">
        <v>0</v>
      </c>
      <c r="H34">
        <v>4</v>
      </c>
      <c r="I34">
        <v>25</v>
      </c>
      <c r="J34">
        <v>15</v>
      </c>
      <c r="K34">
        <v>21</v>
      </c>
    </row>
    <row r="35" spans="2:11" ht="15" customHeight="1" thickBot="1" x14ac:dyDescent="0.25">
      <c r="B35" s="39" t="s">
        <v>291</v>
      </c>
      <c r="C35">
        <v>0</v>
      </c>
      <c r="D35">
        <v>56</v>
      </c>
      <c r="E35">
        <v>30</v>
      </c>
      <c r="F35">
        <v>2</v>
      </c>
      <c r="G35">
        <v>0</v>
      </c>
      <c r="H35">
        <v>9</v>
      </c>
      <c r="I35">
        <v>35</v>
      </c>
      <c r="J35">
        <v>24</v>
      </c>
      <c r="K35">
        <v>25</v>
      </c>
    </row>
    <row r="36" spans="2:11" ht="15" customHeight="1" thickBot="1" x14ac:dyDescent="0.25">
      <c r="B36" s="57" t="s">
        <v>298</v>
      </c>
      <c r="C36">
        <v>1</v>
      </c>
      <c r="D36">
        <v>158</v>
      </c>
      <c r="E36">
        <v>104</v>
      </c>
      <c r="F36">
        <v>9</v>
      </c>
      <c r="G36">
        <v>2</v>
      </c>
      <c r="H36">
        <v>14</v>
      </c>
      <c r="I36">
        <v>79</v>
      </c>
      <c r="J36">
        <v>64</v>
      </c>
      <c r="K36">
        <v>90</v>
      </c>
    </row>
    <row r="37" spans="2:11" ht="15" customHeight="1" thickBot="1" x14ac:dyDescent="0.25">
      <c r="B37" s="61" t="s">
        <v>311</v>
      </c>
      <c r="C37">
        <v>0</v>
      </c>
      <c r="D37">
        <v>1600</v>
      </c>
      <c r="E37">
        <v>708</v>
      </c>
      <c r="F37">
        <v>49</v>
      </c>
      <c r="G37">
        <v>33</v>
      </c>
      <c r="H37">
        <v>391</v>
      </c>
      <c r="I37">
        <v>673</v>
      </c>
      <c r="J37">
        <v>577</v>
      </c>
      <c r="K37">
        <v>519</v>
      </c>
    </row>
    <row r="38" spans="2:11" ht="15" customHeight="1" thickBot="1" x14ac:dyDescent="0.25">
      <c r="B38" s="39" t="s">
        <v>327</v>
      </c>
      <c r="C38">
        <v>0</v>
      </c>
      <c r="D38">
        <v>197</v>
      </c>
      <c r="E38">
        <v>105</v>
      </c>
      <c r="F38">
        <v>7</v>
      </c>
      <c r="G38">
        <v>5</v>
      </c>
      <c r="H38">
        <v>38</v>
      </c>
      <c r="I38">
        <v>69</v>
      </c>
      <c r="J38">
        <v>88</v>
      </c>
      <c r="K38">
        <v>88</v>
      </c>
    </row>
    <row r="39" spans="2:11" ht="15" customHeight="1" thickBot="1" x14ac:dyDescent="0.25">
      <c r="B39" s="39" t="s">
        <v>338</v>
      </c>
      <c r="C39">
        <v>0</v>
      </c>
      <c r="D39">
        <v>95</v>
      </c>
      <c r="E39">
        <v>66</v>
      </c>
      <c r="F39">
        <v>8</v>
      </c>
      <c r="G39">
        <v>2</v>
      </c>
      <c r="H39">
        <v>30</v>
      </c>
      <c r="I39">
        <v>47</v>
      </c>
      <c r="J39">
        <v>34</v>
      </c>
      <c r="K39">
        <v>43</v>
      </c>
    </row>
    <row r="40" spans="2:11" ht="15" customHeight="1" thickBot="1" x14ac:dyDescent="0.25">
      <c r="B40" s="59" t="s">
        <v>347</v>
      </c>
      <c r="C40">
        <v>0</v>
      </c>
      <c r="D40">
        <v>249</v>
      </c>
      <c r="E40">
        <v>123</v>
      </c>
      <c r="F40">
        <v>9</v>
      </c>
      <c r="G40">
        <v>5</v>
      </c>
      <c r="H40">
        <v>46</v>
      </c>
      <c r="I40">
        <v>113</v>
      </c>
      <c r="J40">
        <v>95</v>
      </c>
      <c r="K40">
        <v>112</v>
      </c>
    </row>
    <row r="41" spans="2:11" ht="15" customHeight="1" thickBot="1" x14ac:dyDescent="0.25">
      <c r="B41" s="39" t="s">
        <v>352</v>
      </c>
      <c r="C41">
        <v>0</v>
      </c>
      <c r="D41">
        <v>508</v>
      </c>
      <c r="E41">
        <v>317</v>
      </c>
      <c r="F41">
        <v>13</v>
      </c>
      <c r="G41">
        <v>10</v>
      </c>
      <c r="H41">
        <v>107</v>
      </c>
      <c r="I41">
        <v>267</v>
      </c>
      <c r="J41">
        <v>172</v>
      </c>
      <c r="K41">
        <v>217</v>
      </c>
    </row>
    <row r="42" spans="2:11" ht="15" customHeight="1" thickBot="1" x14ac:dyDescent="0.25">
      <c r="B42" s="39" t="s">
        <v>511</v>
      </c>
      <c r="C42">
        <v>1</v>
      </c>
      <c r="D42">
        <v>122</v>
      </c>
      <c r="E42">
        <v>83</v>
      </c>
      <c r="F42">
        <v>6</v>
      </c>
      <c r="G42">
        <v>2</v>
      </c>
      <c r="H42">
        <v>32</v>
      </c>
      <c r="I42">
        <v>66</v>
      </c>
      <c r="J42">
        <v>52</v>
      </c>
      <c r="K42">
        <v>71</v>
      </c>
    </row>
    <row r="43" spans="2:11" ht="15" customHeight="1" thickBot="1" x14ac:dyDescent="0.25">
      <c r="B43" s="59" t="s">
        <v>373</v>
      </c>
      <c r="C43">
        <v>0</v>
      </c>
      <c r="D43">
        <v>789</v>
      </c>
      <c r="E43">
        <v>435</v>
      </c>
      <c r="F43">
        <v>53</v>
      </c>
      <c r="G43">
        <v>21</v>
      </c>
      <c r="H43">
        <v>156</v>
      </c>
      <c r="I43">
        <v>452</v>
      </c>
      <c r="J43">
        <v>239</v>
      </c>
      <c r="K43">
        <v>300</v>
      </c>
    </row>
    <row r="44" spans="2:11" ht="15" customHeight="1" thickBot="1" x14ac:dyDescent="0.25">
      <c r="B44" s="39" t="s">
        <v>390</v>
      </c>
      <c r="C44">
        <v>0</v>
      </c>
      <c r="D44">
        <v>125</v>
      </c>
      <c r="E44">
        <v>102</v>
      </c>
      <c r="F44">
        <v>13</v>
      </c>
      <c r="G44">
        <v>4</v>
      </c>
      <c r="H44">
        <v>31</v>
      </c>
      <c r="I44">
        <v>86</v>
      </c>
      <c r="J44">
        <v>67</v>
      </c>
      <c r="K44">
        <v>67</v>
      </c>
    </row>
    <row r="45" spans="2:11" ht="15" customHeight="1" thickBot="1" x14ac:dyDescent="0.25">
      <c r="B45" s="59" t="s">
        <v>400</v>
      </c>
      <c r="C45">
        <v>0</v>
      </c>
      <c r="D45">
        <v>78</v>
      </c>
      <c r="E45">
        <v>38</v>
      </c>
      <c r="F45">
        <v>1</v>
      </c>
      <c r="G45">
        <v>3</v>
      </c>
      <c r="H45">
        <v>12</v>
      </c>
      <c r="I45">
        <v>44</v>
      </c>
      <c r="J45">
        <v>28</v>
      </c>
      <c r="K45">
        <v>37</v>
      </c>
    </row>
    <row r="46" spans="2:11" ht="15" customHeight="1" thickBot="1" x14ac:dyDescent="0.25">
      <c r="B46" s="39" t="s">
        <v>410</v>
      </c>
      <c r="C46">
        <v>0</v>
      </c>
      <c r="D46">
        <v>256</v>
      </c>
      <c r="E46">
        <v>169</v>
      </c>
      <c r="F46">
        <v>8</v>
      </c>
      <c r="G46">
        <v>1</v>
      </c>
      <c r="H46">
        <v>51</v>
      </c>
      <c r="I46">
        <v>130</v>
      </c>
      <c r="J46">
        <v>67</v>
      </c>
      <c r="K46">
        <v>86</v>
      </c>
    </row>
    <row r="47" spans="2:11" ht="15" customHeight="1" thickBot="1" x14ac:dyDescent="0.25">
      <c r="B47" s="39" t="s">
        <v>423</v>
      </c>
      <c r="C47">
        <v>0</v>
      </c>
      <c r="D47">
        <v>55</v>
      </c>
      <c r="E47">
        <v>58</v>
      </c>
      <c r="F47">
        <v>3</v>
      </c>
      <c r="G47">
        <v>1</v>
      </c>
      <c r="H47">
        <v>15</v>
      </c>
      <c r="I47">
        <v>32</v>
      </c>
      <c r="J47">
        <v>23</v>
      </c>
      <c r="K47">
        <v>30</v>
      </c>
    </row>
    <row r="48" spans="2:11" ht="15" customHeight="1" thickBot="1" x14ac:dyDescent="0.25">
      <c r="B48" s="39" t="s">
        <v>430</v>
      </c>
      <c r="C48">
        <v>0</v>
      </c>
      <c r="D48">
        <v>57</v>
      </c>
      <c r="E48">
        <v>44</v>
      </c>
      <c r="F48">
        <v>5</v>
      </c>
      <c r="G48">
        <v>1</v>
      </c>
      <c r="H48">
        <v>10</v>
      </c>
      <c r="I48">
        <v>28</v>
      </c>
      <c r="J48">
        <v>22</v>
      </c>
      <c r="K48">
        <v>27</v>
      </c>
    </row>
    <row r="49" spans="2:11" ht="15" customHeight="1" thickBot="1" x14ac:dyDescent="0.25">
      <c r="B49" s="59" t="s">
        <v>442</v>
      </c>
      <c r="C49">
        <v>2</v>
      </c>
      <c r="D49">
        <v>185</v>
      </c>
      <c r="E49">
        <v>143</v>
      </c>
      <c r="F49">
        <v>8</v>
      </c>
      <c r="G49">
        <v>5</v>
      </c>
      <c r="H49">
        <v>57</v>
      </c>
      <c r="I49">
        <v>129</v>
      </c>
      <c r="J49">
        <v>69</v>
      </c>
      <c r="K49">
        <v>102</v>
      </c>
    </row>
    <row r="50" spans="2:11" ht="15" customHeight="1" thickBot="1" x14ac:dyDescent="0.25">
      <c r="B50" s="57" t="s">
        <v>462</v>
      </c>
      <c r="C50">
        <v>4</v>
      </c>
      <c r="D50">
        <v>1426</v>
      </c>
      <c r="E50">
        <v>967</v>
      </c>
      <c r="F50">
        <v>67</v>
      </c>
      <c r="G50">
        <v>34</v>
      </c>
      <c r="H50">
        <v>323</v>
      </c>
      <c r="I50">
        <v>891</v>
      </c>
      <c r="J50">
        <v>508</v>
      </c>
      <c r="K50">
        <v>754</v>
      </c>
    </row>
    <row r="51" spans="2:11" ht="15" customHeight="1" thickBot="1" x14ac:dyDescent="0.25">
      <c r="B51" s="62" t="s">
        <v>478</v>
      </c>
      <c r="C51">
        <v>0</v>
      </c>
      <c r="D51">
        <v>343</v>
      </c>
      <c r="E51">
        <v>313</v>
      </c>
      <c r="F51">
        <v>13</v>
      </c>
      <c r="G51">
        <v>5</v>
      </c>
      <c r="H51">
        <v>76</v>
      </c>
      <c r="I51">
        <v>221</v>
      </c>
      <c r="J51">
        <v>116</v>
      </c>
      <c r="K51">
        <v>245</v>
      </c>
    </row>
    <row r="52" spans="2:11" ht="15" customHeight="1" thickBot="1" x14ac:dyDescent="0.25">
      <c r="B52" s="62" t="s">
        <v>512</v>
      </c>
      <c r="C52">
        <v>0</v>
      </c>
      <c r="D52">
        <v>148</v>
      </c>
      <c r="E52">
        <v>71</v>
      </c>
      <c r="F52">
        <v>7</v>
      </c>
      <c r="G52">
        <v>1</v>
      </c>
      <c r="H52">
        <v>42</v>
      </c>
      <c r="I52">
        <v>33</v>
      </c>
      <c r="J52">
        <v>49</v>
      </c>
      <c r="K52">
        <v>77</v>
      </c>
    </row>
    <row r="53" spans="2:11" ht="15" customHeight="1" thickBot="1" x14ac:dyDescent="0.25">
      <c r="B53" s="39" t="s">
        <v>513</v>
      </c>
      <c r="C53">
        <v>0</v>
      </c>
      <c r="D53">
        <v>59</v>
      </c>
      <c r="E53">
        <v>35</v>
      </c>
      <c r="F53">
        <v>2</v>
      </c>
      <c r="G53">
        <v>1</v>
      </c>
      <c r="H53">
        <v>15</v>
      </c>
      <c r="I53">
        <v>46</v>
      </c>
      <c r="J53">
        <v>26</v>
      </c>
      <c r="K53">
        <v>41</v>
      </c>
    </row>
    <row r="54" spans="2:11" ht="15" customHeight="1" thickBot="1" x14ac:dyDescent="0.25">
      <c r="B54" s="39" t="s">
        <v>514</v>
      </c>
      <c r="C54">
        <v>0</v>
      </c>
      <c r="D54">
        <v>125</v>
      </c>
      <c r="E54">
        <v>63</v>
      </c>
      <c r="F54">
        <v>3</v>
      </c>
      <c r="G54">
        <v>0</v>
      </c>
      <c r="H54">
        <v>25</v>
      </c>
      <c r="I54">
        <v>59</v>
      </c>
      <c r="J54">
        <v>39</v>
      </c>
      <c r="K54">
        <v>53</v>
      </c>
    </row>
    <row r="55" spans="2:11" ht="15" customHeight="1" thickBot="1" x14ac:dyDescent="0.25">
      <c r="B55" s="59" t="s">
        <v>515</v>
      </c>
      <c r="C55">
        <v>2</v>
      </c>
      <c r="D55">
        <v>235</v>
      </c>
      <c r="E55">
        <v>128</v>
      </c>
      <c r="F55">
        <v>5</v>
      </c>
      <c r="G55">
        <v>4</v>
      </c>
      <c r="H55">
        <v>58</v>
      </c>
      <c r="I55">
        <v>144</v>
      </c>
      <c r="J55">
        <v>99</v>
      </c>
      <c r="K55">
        <v>95</v>
      </c>
    </row>
    <row r="56" spans="2:11" ht="15" customHeight="1" thickBot="1" x14ac:dyDescent="0.25">
      <c r="B56" s="39" t="s">
        <v>516</v>
      </c>
      <c r="C56">
        <v>0</v>
      </c>
      <c r="D56">
        <v>93</v>
      </c>
      <c r="E56">
        <v>52</v>
      </c>
      <c r="F56">
        <v>5</v>
      </c>
      <c r="G56">
        <v>3</v>
      </c>
      <c r="H56">
        <v>9</v>
      </c>
      <c r="I56">
        <v>38</v>
      </c>
      <c r="J56">
        <v>15</v>
      </c>
      <c r="K56">
        <v>23</v>
      </c>
    </row>
    <row r="57" spans="2:11" ht="15" customHeight="1" thickBot="1" x14ac:dyDescent="0.25">
      <c r="B57" s="40" t="s">
        <v>25</v>
      </c>
      <c r="C57" s="42">
        <f>SUM(C7:C56)</f>
        <v>17</v>
      </c>
      <c r="D57" s="42">
        <f t="shared" ref="D57:K57" si="0">SUM(D7:D56)</f>
        <v>11321</v>
      </c>
      <c r="E57" s="42">
        <f t="shared" si="0"/>
        <v>7413</v>
      </c>
      <c r="F57" s="42">
        <f t="shared" si="0"/>
        <v>511</v>
      </c>
      <c r="G57" s="42">
        <f t="shared" si="0"/>
        <v>239</v>
      </c>
      <c r="H57" s="42">
        <f t="shared" si="0"/>
        <v>2512</v>
      </c>
      <c r="I57" s="42">
        <f t="shared" si="0"/>
        <v>6384</v>
      </c>
      <c r="J57" s="42">
        <f t="shared" si="0"/>
        <v>4443</v>
      </c>
      <c r="K57" s="42">
        <f t="shared" si="0"/>
        <v>5489</v>
      </c>
    </row>
    <row r="58" spans="2:11" x14ac:dyDescent="0.2">
      <c r="C58" s="15"/>
      <c r="D58" s="15"/>
      <c r="E58" s="15"/>
      <c r="F58" s="15"/>
      <c r="G58" s="15"/>
    </row>
    <row r="67" spans="6:6" x14ac:dyDescent="0.2">
      <c r="F67" s="16"/>
    </row>
  </sheetData>
  <mergeCells count="1">
    <mergeCell ref="C5:K5"/>
  </mergeCells>
  <phoneticPr fontId="7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B1:K439"/>
  <sheetViews>
    <sheetView zoomScale="98" zoomScaleNormal="98" workbookViewId="0">
      <pane ySplit="6" topLeftCell="A7" activePane="bottomLeft" state="frozen"/>
      <selection activeCell="C3" sqref="C3"/>
      <selection pane="bottomLeft" activeCell="B1" sqref="B1"/>
    </sheetView>
  </sheetViews>
  <sheetFormatPr baseColWidth="10" defaultRowHeight="12.75" x14ac:dyDescent="0.2"/>
  <cols>
    <col min="1" max="1" width="2.85546875" style="2" customWidth="1"/>
    <col min="2" max="2" width="56.85546875" style="2" customWidth="1"/>
    <col min="3" max="51" width="14.7109375" style="2" customWidth="1"/>
    <col min="52" max="16384" width="11.42578125" style="2"/>
  </cols>
  <sheetData>
    <row r="1" spans="2:11" ht="17.25" customHeight="1" x14ac:dyDescent="0.2">
      <c r="I1" s="6"/>
    </row>
    <row r="2" spans="2:11" ht="39" customHeight="1" x14ac:dyDescent="0.2">
      <c r="B2" s="52"/>
      <c r="C2" s="10"/>
      <c r="D2" s="10"/>
      <c r="E2" s="10"/>
      <c r="F2" s="10"/>
      <c r="G2" s="10"/>
      <c r="H2" s="11"/>
      <c r="I2" s="11"/>
    </row>
    <row r="3" spans="2:11" ht="19.5" customHeight="1" x14ac:dyDescent="0.2">
      <c r="B3" s="10"/>
      <c r="C3" s="14"/>
      <c r="D3" s="14"/>
      <c r="E3" s="14"/>
      <c r="F3" s="14"/>
      <c r="G3" s="14"/>
    </row>
    <row r="4" spans="2:11" ht="63" customHeight="1" x14ac:dyDescent="0.2"/>
    <row r="5" spans="2:11" ht="30" customHeight="1" thickBot="1" x14ac:dyDescent="0.25">
      <c r="C5" s="76" t="s">
        <v>602</v>
      </c>
      <c r="D5" s="76"/>
      <c r="E5" s="76"/>
      <c r="F5" s="76"/>
      <c r="G5" s="76"/>
      <c r="H5" s="76"/>
      <c r="I5" s="76"/>
      <c r="J5" s="76"/>
      <c r="K5" s="77"/>
    </row>
    <row r="6" spans="2:11" ht="54" customHeight="1" thickBot="1" x14ac:dyDescent="0.25">
      <c r="C6" s="54" t="s">
        <v>30</v>
      </c>
      <c r="D6" s="55" t="s">
        <v>21</v>
      </c>
      <c r="E6" s="56" t="s">
        <v>18</v>
      </c>
      <c r="F6" s="55" t="s">
        <v>31</v>
      </c>
      <c r="G6" s="54" t="s">
        <v>32</v>
      </c>
      <c r="H6" s="54" t="s">
        <v>70</v>
      </c>
      <c r="I6" s="54" t="s">
        <v>71</v>
      </c>
      <c r="J6" s="54" t="s">
        <v>72</v>
      </c>
      <c r="K6" s="55" t="s">
        <v>73</v>
      </c>
    </row>
    <row r="7" spans="2:11" ht="15" customHeight="1" thickBot="1" x14ac:dyDescent="0.25">
      <c r="B7" s="39" t="s">
        <v>75</v>
      </c>
      <c r="C7">
        <v>1</v>
      </c>
      <c r="D7">
        <v>71</v>
      </c>
      <c r="E7">
        <v>60</v>
      </c>
      <c r="F7">
        <v>3</v>
      </c>
      <c r="G7">
        <v>2</v>
      </c>
      <c r="H7">
        <v>14</v>
      </c>
      <c r="I7">
        <v>31</v>
      </c>
      <c r="J7">
        <v>29</v>
      </c>
      <c r="K7">
        <v>46</v>
      </c>
    </row>
    <row r="8" spans="2:11" ht="15" customHeight="1" thickBot="1" x14ac:dyDescent="0.25">
      <c r="B8" s="39" t="s">
        <v>76</v>
      </c>
      <c r="C8">
        <v>0</v>
      </c>
      <c r="D8">
        <v>12</v>
      </c>
      <c r="E8">
        <v>13</v>
      </c>
      <c r="F8">
        <v>0</v>
      </c>
      <c r="G8">
        <v>0</v>
      </c>
      <c r="H8">
        <v>5</v>
      </c>
      <c r="I8">
        <v>8</v>
      </c>
      <c r="J8">
        <v>5</v>
      </c>
      <c r="K8">
        <v>10</v>
      </c>
    </row>
    <row r="9" spans="2:11" ht="15" customHeight="1" thickBot="1" x14ac:dyDescent="0.25">
      <c r="B9" s="39" t="s">
        <v>77</v>
      </c>
      <c r="C9">
        <v>0</v>
      </c>
      <c r="D9">
        <v>19</v>
      </c>
      <c r="E9">
        <v>8</v>
      </c>
      <c r="F9">
        <v>1</v>
      </c>
      <c r="G9">
        <v>1</v>
      </c>
      <c r="H9">
        <v>0</v>
      </c>
      <c r="I9">
        <v>3</v>
      </c>
      <c r="J9">
        <v>2</v>
      </c>
      <c r="K9">
        <v>5</v>
      </c>
    </row>
    <row r="10" spans="2:11" ht="15" customHeight="1" thickBot="1" x14ac:dyDescent="0.25">
      <c r="B10" s="39" t="s">
        <v>78</v>
      </c>
      <c r="C10">
        <v>0</v>
      </c>
      <c r="D10">
        <v>9</v>
      </c>
      <c r="E10">
        <v>9</v>
      </c>
      <c r="F10">
        <v>0</v>
      </c>
      <c r="G10">
        <v>0</v>
      </c>
      <c r="H10">
        <v>1</v>
      </c>
      <c r="I10">
        <v>6</v>
      </c>
      <c r="J10">
        <v>11</v>
      </c>
      <c r="K10">
        <v>16</v>
      </c>
    </row>
    <row r="11" spans="2:11" ht="15" customHeight="1" thickBot="1" x14ac:dyDescent="0.25">
      <c r="B11" s="39" t="s">
        <v>79</v>
      </c>
      <c r="C11">
        <v>0</v>
      </c>
      <c r="D11">
        <v>28</v>
      </c>
      <c r="E11">
        <v>29</v>
      </c>
      <c r="F11">
        <v>2</v>
      </c>
      <c r="G11">
        <v>0</v>
      </c>
      <c r="H11">
        <v>8</v>
      </c>
      <c r="I11">
        <v>11</v>
      </c>
      <c r="J11">
        <v>14</v>
      </c>
      <c r="K11">
        <v>26</v>
      </c>
    </row>
    <row r="12" spans="2:11" ht="15" customHeight="1" thickBot="1" x14ac:dyDescent="0.25">
      <c r="B12" s="39" t="s">
        <v>80</v>
      </c>
      <c r="C12">
        <v>0</v>
      </c>
      <c r="D12">
        <v>0</v>
      </c>
      <c r="E12">
        <v>3</v>
      </c>
      <c r="F12">
        <v>0</v>
      </c>
      <c r="G12">
        <v>0</v>
      </c>
      <c r="H12">
        <v>0</v>
      </c>
      <c r="I12">
        <v>2</v>
      </c>
      <c r="J12">
        <v>1</v>
      </c>
      <c r="K12">
        <v>4</v>
      </c>
    </row>
    <row r="13" spans="2:11" ht="15" customHeight="1" thickBot="1" x14ac:dyDescent="0.25">
      <c r="B13" s="39" t="s">
        <v>81</v>
      </c>
      <c r="C13">
        <v>0</v>
      </c>
      <c r="D13">
        <v>21</v>
      </c>
      <c r="E13">
        <v>39</v>
      </c>
      <c r="F13">
        <v>1</v>
      </c>
      <c r="G13">
        <v>0</v>
      </c>
      <c r="H13">
        <v>1</v>
      </c>
      <c r="I13">
        <v>18</v>
      </c>
      <c r="J13">
        <v>11</v>
      </c>
      <c r="K13">
        <v>24</v>
      </c>
    </row>
    <row r="14" spans="2:11" ht="15" customHeight="1" thickBot="1" x14ac:dyDescent="0.25">
      <c r="B14" s="59" t="s">
        <v>82</v>
      </c>
      <c r="C14">
        <v>0</v>
      </c>
      <c r="D14">
        <v>2</v>
      </c>
      <c r="E14">
        <v>9</v>
      </c>
      <c r="F14">
        <v>2</v>
      </c>
      <c r="G14">
        <v>0</v>
      </c>
      <c r="H14">
        <v>0</v>
      </c>
      <c r="I14">
        <v>3</v>
      </c>
      <c r="J14">
        <v>1</v>
      </c>
      <c r="K14">
        <v>3</v>
      </c>
    </row>
    <row r="15" spans="2:11" ht="15" customHeight="1" thickBot="1" x14ac:dyDescent="0.25">
      <c r="B15" s="39" t="s">
        <v>83</v>
      </c>
      <c r="C15">
        <v>0</v>
      </c>
      <c r="D15">
        <v>44</v>
      </c>
      <c r="E15">
        <v>32</v>
      </c>
      <c r="F15">
        <v>2</v>
      </c>
      <c r="G15">
        <v>2</v>
      </c>
      <c r="H15">
        <v>2</v>
      </c>
      <c r="I15">
        <v>25</v>
      </c>
      <c r="J15">
        <v>8</v>
      </c>
      <c r="K15">
        <v>21</v>
      </c>
    </row>
    <row r="16" spans="2:11" ht="15" customHeight="1" thickBot="1" x14ac:dyDescent="0.25">
      <c r="B16" s="39" t="s">
        <v>84</v>
      </c>
      <c r="C16">
        <v>0</v>
      </c>
      <c r="D16">
        <v>20</v>
      </c>
      <c r="E16">
        <v>22</v>
      </c>
      <c r="F16">
        <v>0</v>
      </c>
      <c r="G16">
        <v>0</v>
      </c>
      <c r="H16">
        <v>1</v>
      </c>
      <c r="I16">
        <v>10</v>
      </c>
      <c r="J16">
        <v>11</v>
      </c>
      <c r="K16">
        <v>13</v>
      </c>
    </row>
    <row r="17" spans="2:11" ht="15" customHeight="1" thickBot="1" x14ac:dyDescent="0.25">
      <c r="B17" s="39" t="s">
        <v>85</v>
      </c>
      <c r="C17">
        <v>1</v>
      </c>
      <c r="D17">
        <v>50</v>
      </c>
      <c r="E17">
        <v>67</v>
      </c>
      <c r="F17">
        <v>0</v>
      </c>
      <c r="G17">
        <v>5</v>
      </c>
      <c r="H17">
        <v>23</v>
      </c>
      <c r="I17">
        <v>45</v>
      </c>
      <c r="J17">
        <v>33</v>
      </c>
      <c r="K17">
        <v>41</v>
      </c>
    </row>
    <row r="18" spans="2:11" ht="15" customHeight="1" thickBot="1" x14ac:dyDescent="0.25">
      <c r="B18" s="39" t="s">
        <v>86</v>
      </c>
      <c r="C18">
        <v>0</v>
      </c>
      <c r="D18">
        <v>16</v>
      </c>
      <c r="E18">
        <v>13</v>
      </c>
      <c r="F18">
        <v>2</v>
      </c>
      <c r="G18">
        <v>0</v>
      </c>
      <c r="H18">
        <v>5</v>
      </c>
      <c r="I18">
        <v>12</v>
      </c>
      <c r="J18">
        <v>6</v>
      </c>
      <c r="K18">
        <v>21</v>
      </c>
    </row>
    <row r="19" spans="2:11" ht="15" customHeight="1" thickBot="1" x14ac:dyDescent="0.25">
      <c r="B19" s="39" t="s">
        <v>87</v>
      </c>
      <c r="C19">
        <v>0</v>
      </c>
      <c r="D19">
        <v>12</v>
      </c>
      <c r="E19">
        <v>5</v>
      </c>
      <c r="F19">
        <v>1</v>
      </c>
      <c r="G19">
        <v>1</v>
      </c>
      <c r="H19">
        <v>2</v>
      </c>
      <c r="I19">
        <v>1</v>
      </c>
      <c r="J19">
        <v>2</v>
      </c>
      <c r="K19">
        <v>6</v>
      </c>
    </row>
    <row r="20" spans="2:11" ht="15" customHeight="1" thickBot="1" x14ac:dyDescent="0.25">
      <c r="B20" s="39" t="s">
        <v>88</v>
      </c>
      <c r="C20">
        <v>0</v>
      </c>
      <c r="D20">
        <v>12</v>
      </c>
      <c r="E20">
        <v>20</v>
      </c>
      <c r="F20">
        <v>1</v>
      </c>
      <c r="G20">
        <v>0</v>
      </c>
      <c r="H20">
        <v>3</v>
      </c>
      <c r="I20">
        <v>25</v>
      </c>
      <c r="J20">
        <v>25</v>
      </c>
      <c r="K20">
        <v>29</v>
      </c>
    </row>
    <row r="21" spans="2:11" ht="15" customHeight="1" thickBot="1" x14ac:dyDescent="0.25">
      <c r="B21" s="39" t="s">
        <v>89</v>
      </c>
      <c r="C21">
        <v>0</v>
      </c>
      <c r="D21">
        <v>57</v>
      </c>
      <c r="E21">
        <v>46</v>
      </c>
      <c r="F21">
        <v>4</v>
      </c>
      <c r="G21">
        <v>1</v>
      </c>
      <c r="H21">
        <v>11</v>
      </c>
      <c r="I21">
        <v>54</v>
      </c>
      <c r="J21">
        <v>34</v>
      </c>
      <c r="K21">
        <v>26</v>
      </c>
    </row>
    <row r="22" spans="2:11" ht="15" customHeight="1" thickBot="1" x14ac:dyDescent="0.25">
      <c r="B22" s="39" t="s">
        <v>90</v>
      </c>
      <c r="C22">
        <v>0</v>
      </c>
      <c r="D22">
        <v>17</v>
      </c>
      <c r="E22">
        <v>13</v>
      </c>
      <c r="F22">
        <v>0</v>
      </c>
      <c r="G22">
        <v>0</v>
      </c>
      <c r="H22">
        <v>1</v>
      </c>
      <c r="I22">
        <v>7</v>
      </c>
      <c r="J22">
        <v>16</v>
      </c>
      <c r="K22">
        <v>8</v>
      </c>
    </row>
    <row r="23" spans="2:11" ht="15" customHeight="1" thickBot="1" x14ac:dyDescent="0.25">
      <c r="B23" s="39" t="s">
        <v>91</v>
      </c>
      <c r="C23">
        <v>0</v>
      </c>
      <c r="D23">
        <v>15</v>
      </c>
      <c r="E23">
        <v>12</v>
      </c>
      <c r="F23">
        <v>1</v>
      </c>
      <c r="G23">
        <v>0</v>
      </c>
      <c r="H23">
        <v>10</v>
      </c>
      <c r="I23">
        <v>15</v>
      </c>
      <c r="J23">
        <v>16</v>
      </c>
      <c r="K23">
        <v>8</v>
      </c>
    </row>
    <row r="24" spans="2:11" ht="15" customHeight="1" thickBot="1" x14ac:dyDescent="0.25">
      <c r="B24" s="39" t="s">
        <v>92</v>
      </c>
      <c r="C24">
        <v>0</v>
      </c>
      <c r="D24">
        <v>26</v>
      </c>
      <c r="E24">
        <v>34</v>
      </c>
      <c r="F24">
        <v>1</v>
      </c>
      <c r="G24">
        <v>4</v>
      </c>
      <c r="H24">
        <v>5</v>
      </c>
      <c r="I24">
        <v>14</v>
      </c>
      <c r="J24">
        <v>6</v>
      </c>
      <c r="K24">
        <v>30</v>
      </c>
    </row>
    <row r="25" spans="2:11" ht="15" customHeight="1" thickBot="1" x14ac:dyDescent="0.25">
      <c r="B25" s="39" t="s">
        <v>93</v>
      </c>
      <c r="C25">
        <v>0</v>
      </c>
      <c r="D25">
        <v>15</v>
      </c>
      <c r="E25">
        <v>4</v>
      </c>
      <c r="F25">
        <v>0</v>
      </c>
      <c r="G25">
        <v>0</v>
      </c>
      <c r="H25">
        <v>3</v>
      </c>
      <c r="I25">
        <v>10</v>
      </c>
      <c r="J25">
        <v>1</v>
      </c>
      <c r="K25">
        <v>5</v>
      </c>
    </row>
    <row r="26" spans="2:11" ht="15" customHeight="1" thickBot="1" x14ac:dyDescent="0.25">
      <c r="B26" s="39" t="s">
        <v>94</v>
      </c>
      <c r="C26">
        <v>0</v>
      </c>
      <c r="D26">
        <v>18</v>
      </c>
      <c r="E26">
        <v>28</v>
      </c>
      <c r="F26">
        <v>1</v>
      </c>
      <c r="G26">
        <v>0</v>
      </c>
      <c r="H26">
        <v>4</v>
      </c>
      <c r="I26">
        <v>11</v>
      </c>
      <c r="J26">
        <v>6</v>
      </c>
      <c r="K26">
        <v>5</v>
      </c>
    </row>
    <row r="27" spans="2:11" ht="15" customHeight="1" thickBot="1" x14ac:dyDescent="0.25">
      <c r="B27" s="39" t="s">
        <v>95</v>
      </c>
      <c r="C27">
        <v>0</v>
      </c>
      <c r="D27">
        <v>6</v>
      </c>
      <c r="E27">
        <v>8</v>
      </c>
      <c r="F27">
        <v>0</v>
      </c>
      <c r="G27">
        <v>0</v>
      </c>
      <c r="H27">
        <v>4</v>
      </c>
      <c r="I27">
        <v>7</v>
      </c>
      <c r="J27">
        <v>6</v>
      </c>
      <c r="K27">
        <v>3</v>
      </c>
    </row>
    <row r="28" spans="2:11" ht="15" customHeight="1" thickBot="1" x14ac:dyDescent="0.25">
      <c r="B28" s="39" t="s">
        <v>96</v>
      </c>
      <c r="C28">
        <v>0</v>
      </c>
      <c r="D28">
        <v>4</v>
      </c>
      <c r="E28">
        <v>3</v>
      </c>
      <c r="F28">
        <v>0</v>
      </c>
      <c r="G28">
        <v>0</v>
      </c>
      <c r="H28">
        <v>0</v>
      </c>
      <c r="I28">
        <v>7</v>
      </c>
      <c r="J28">
        <v>14</v>
      </c>
      <c r="K28">
        <v>8</v>
      </c>
    </row>
    <row r="29" spans="2:11" ht="15" customHeight="1" thickBot="1" x14ac:dyDescent="0.25">
      <c r="B29" s="59" t="s">
        <v>97</v>
      </c>
      <c r="C29">
        <v>0</v>
      </c>
      <c r="D29">
        <v>16</v>
      </c>
      <c r="E29">
        <v>2</v>
      </c>
      <c r="F29">
        <v>0</v>
      </c>
      <c r="G29">
        <v>0</v>
      </c>
      <c r="H29">
        <v>1</v>
      </c>
      <c r="I29">
        <v>6</v>
      </c>
      <c r="J29">
        <v>2</v>
      </c>
      <c r="K29">
        <v>3</v>
      </c>
    </row>
    <row r="30" spans="2:11" ht="15" customHeight="1" thickBot="1" x14ac:dyDescent="0.25">
      <c r="B30" s="39" t="s">
        <v>98</v>
      </c>
      <c r="C30">
        <v>0</v>
      </c>
      <c r="D30">
        <v>11</v>
      </c>
      <c r="E30">
        <v>9</v>
      </c>
      <c r="F30">
        <v>1</v>
      </c>
      <c r="G30">
        <v>0</v>
      </c>
      <c r="H30">
        <v>1</v>
      </c>
      <c r="I30">
        <v>4</v>
      </c>
      <c r="J30">
        <v>3</v>
      </c>
      <c r="K30">
        <v>5</v>
      </c>
    </row>
    <row r="31" spans="2:11" ht="15" customHeight="1" thickBot="1" x14ac:dyDescent="0.25">
      <c r="B31" s="39" t="s">
        <v>99</v>
      </c>
      <c r="C31">
        <v>0</v>
      </c>
      <c r="D31">
        <v>20</v>
      </c>
      <c r="E31">
        <v>12</v>
      </c>
      <c r="F31">
        <v>0</v>
      </c>
      <c r="G31">
        <v>0</v>
      </c>
      <c r="H31">
        <v>0</v>
      </c>
      <c r="I31">
        <v>0</v>
      </c>
      <c r="J31">
        <v>0</v>
      </c>
      <c r="K31">
        <v>4</v>
      </c>
    </row>
    <row r="32" spans="2:11" ht="15" customHeight="1" thickBot="1" x14ac:dyDescent="0.25">
      <c r="B32" s="39" t="s">
        <v>100</v>
      </c>
      <c r="C32">
        <v>0</v>
      </c>
      <c r="D32">
        <v>7</v>
      </c>
      <c r="E32">
        <v>10</v>
      </c>
      <c r="F32">
        <v>0</v>
      </c>
      <c r="G32">
        <v>0</v>
      </c>
      <c r="H32">
        <v>1</v>
      </c>
      <c r="I32">
        <v>6</v>
      </c>
      <c r="J32">
        <v>2</v>
      </c>
      <c r="K32">
        <v>10</v>
      </c>
    </row>
    <row r="33" spans="2:11" ht="15" customHeight="1" thickBot="1" x14ac:dyDescent="0.25">
      <c r="B33" s="39" t="s">
        <v>101</v>
      </c>
      <c r="C33">
        <v>0</v>
      </c>
      <c r="D33">
        <v>3</v>
      </c>
      <c r="E33">
        <v>4</v>
      </c>
      <c r="F33">
        <v>1</v>
      </c>
      <c r="G33">
        <v>0</v>
      </c>
      <c r="H33">
        <v>1</v>
      </c>
      <c r="I33">
        <v>0</v>
      </c>
      <c r="J33">
        <v>2</v>
      </c>
      <c r="K33">
        <v>10</v>
      </c>
    </row>
    <row r="34" spans="2:11" ht="15" customHeight="1" thickBot="1" x14ac:dyDescent="0.25">
      <c r="B34" s="39" t="s">
        <v>102</v>
      </c>
      <c r="C34">
        <v>0</v>
      </c>
      <c r="D34">
        <v>16</v>
      </c>
      <c r="E34">
        <v>25</v>
      </c>
      <c r="F34">
        <v>2</v>
      </c>
      <c r="G34">
        <v>1</v>
      </c>
      <c r="H34">
        <v>6</v>
      </c>
      <c r="I34">
        <v>12</v>
      </c>
      <c r="J34">
        <v>6</v>
      </c>
      <c r="K34">
        <v>14</v>
      </c>
    </row>
    <row r="35" spans="2:11" ht="15" customHeight="1" thickBot="1" x14ac:dyDescent="0.25">
      <c r="B35" s="39" t="s">
        <v>103</v>
      </c>
      <c r="C35">
        <v>0</v>
      </c>
      <c r="D35">
        <v>4</v>
      </c>
      <c r="E35">
        <v>5</v>
      </c>
      <c r="F35">
        <v>1</v>
      </c>
      <c r="G35">
        <v>1</v>
      </c>
      <c r="H35">
        <v>2</v>
      </c>
      <c r="I35">
        <v>3</v>
      </c>
      <c r="J35">
        <v>4</v>
      </c>
      <c r="K35">
        <v>2</v>
      </c>
    </row>
    <row r="36" spans="2:11" ht="15" customHeight="1" thickBot="1" x14ac:dyDescent="0.25">
      <c r="B36" s="39" t="s">
        <v>104</v>
      </c>
      <c r="C36">
        <v>0</v>
      </c>
      <c r="D36">
        <v>16</v>
      </c>
      <c r="E36">
        <v>6</v>
      </c>
      <c r="F36">
        <v>1</v>
      </c>
      <c r="G36">
        <v>0</v>
      </c>
      <c r="H36">
        <v>2</v>
      </c>
      <c r="I36">
        <v>9</v>
      </c>
      <c r="J36">
        <v>8</v>
      </c>
      <c r="K36">
        <v>12</v>
      </c>
    </row>
    <row r="37" spans="2:11" ht="15" customHeight="1" thickBot="1" x14ac:dyDescent="0.25">
      <c r="B37" s="39" t="s">
        <v>105</v>
      </c>
      <c r="C37">
        <v>0</v>
      </c>
      <c r="D37">
        <v>91</v>
      </c>
      <c r="E37">
        <v>50</v>
      </c>
      <c r="F37">
        <v>8</v>
      </c>
      <c r="G37">
        <v>1</v>
      </c>
      <c r="H37">
        <v>24</v>
      </c>
      <c r="I37">
        <v>69</v>
      </c>
      <c r="J37">
        <v>46</v>
      </c>
      <c r="K37">
        <v>41</v>
      </c>
    </row>
    <row r="38" spans="2:11" ht="15" customHeight="1" thickBot="1" x14ac:dyDescent="0.25">
      <c r="B38" s="39" t="s">
        <v>106</v>
      </c>
      <c r="C38">
        <v>0</v>
      </c>
      <c r="D38">
        <v>4</v>
      </c>
      <c r="E38">
        <v>4</v>
      </c>
      <c r="F38">
        <v>0</v>
      </c>
      <c r="G38">
        <v>2</v>
      </c>
      <c r="H38">
        <v>3</v>
      </c>
      <c r="I38">
        <v>1</v>
      </c>
      <c r="J38">
        <v>3</v>
      </c>
      <c r="K38">
        <v>3</v>
      </c>
    </row>
    <row r="39" spans="2:11" ht="15" customHeight="1" thickBot="1" x14ac:dyDescent="0.25">
      <c r="B39" s="39" t="s">
        <v>107</v>
      </c>
      <c r="C39">
        <v>0</v>
      </c>
      <c r="D39">
        <v>7</v>
      </c>
      <c r="E39">
        <v>8</v>
      </c>
      <c r="F39">
        <v>0</v>
      </c>
      <c r="G39">
        <v>0</v>
      </c>
      <c r="H39">
        <v>1</v>
      </c>
      <c r="I39">
        <v>5</v>
      </c>
      <c r="J39">
        <v>3</v>
      </c>
      <c r="K39">
        <v>2</v>
      </c>
    </row>
    <row r="40" spans="2:11" ht="15" customHeight="1" thickBot="1" x14ac:dyDescent="0.25">
      <c r="B40" s="39" t="s">
        <v>108</v>
      </c>
      <c r="C40">
        <v>0</v>
      </c>
      <c r="D40">
        <v>11</v>
      </c>
      <c r="E40">
        <v>5</v>
      </c>
      <c r="F40">
        <v>0</v>
      </c>
      <c r="G40">
        <v>0</v>
      </c>
      <c r="H40">
        <v>5</v>
      </c>
      <c r="I40">
        <v>8</v>
      </c>
      <c r="J40">
        <v>5</v>
      </c>
      <c r="K40">
        <v>0</v>
      </c>
    </row>
    <row r="41" spans="2:11" ht="15" customHeight="1" thickBot="1" x14ac:dyDescent="0.25">
      <c r="B41" s="57" t="s">
        <v>109</v>
      </c>
      <c r="C41">
        <v>0</v>
      </c>
      <c r="D41">
        <v>9</v>
      </c>
      <c r="E41">
        <v>7</v>
      </c>
      <c r="F41">
        <v>0</v>
      </c>
      <c r="G41">
        <v>1</v>
      </c>
      <c r="H41">
        <v>0</v>
      </c>
      <c r="I41">
        <v>2</v>
      </c>
      <c r="J41">
        <v>3</v>
      </c>
      <c r="K41">
        <v>6</v>
      </c>
    </row>
    <row r="42" spans="2:11" ht="15" customHeight="1" thickBot="1" x14ac:dyDescent="0.25">
      <c r="B42" s="61" t="s">
        <v>110</v>
      </c>
      <c r="C42">
        <v>0</v>
      </c>
      <c r="D42">
        <v>9</v>
      </c>
      <c r="E42">
        <v>16</v>
      </c>
      <c r="F42">
        <v>0</v>
      </c>
      <c r="G42">
        <v>0</v>
      </c>
      <c r="H42">
        <v>2</v>
      </c>
      <c r="I42">
        <v>8</v>
      </c>
      <c r="J42">
        <v>5</v>
      </c>
      <c r="K42">
        <v>10</v>
      </c>
    </row>
    <row r="43" spans="2:11" ht="15" customHeight="1" thickBot="1" x14ac:dyDescent="0.25">
      <c r="B43" s="39" t="s">
        <v>111</v>
      </c>
      <c r="C43">
        <v>0</v>
      </c>
      <c r="D43">
        <v>10</v>
      </c>
      <c r="E43">
        <v>5</v>
      </c>
      <c r="F43">
        <v>0</v>
      </c>
      <c r="G43">
        <v>0</v>
      </c>
      <c r="H43">
        <v>0</v>
      </c>
      <c r="I43">
        <v>3</v>
      </c>
      <c r="J43">
        <v>4</v>
      </c>
      <c r="K43">
        <v>5</v>
      </c>
    </row>
    <row r="44" spans="2:11" ht="15" customHeight="1" thickBot="1" x14ac:dyDescent="0.25">
      <c r="B44" s="39" t="s">
        <v>112</v>
      </c>
      <c r="C44">
        <v>0</v>
      </c>
      <c r="D44">
        <v>125</v>
      </c>
      <c r="E44">
        <v>95</v>
      </c>
      <c r="F44">
        <v>11</v>
      </c>
      <c r="G44">
        <v>4</v>
      </c>
      <c r="H44">
        <v>41</v>
      </c>
      <c r="I44">
        <v>68</v>
      </c>
      <c r="J44">
        <v>60</v>
      </c>
      <c r="K44">
        <v>68</v>
      </c>
    </row>
    <row r="45" spans="2:11" ht="15" customHeight="1" thickBot="1" x14ac:dyDescent="0.25">
      <c r="B45" s="39" t="s">
        <v>113</v>
      </c>
      <c r="C45">
        <v>0</v>
      </c>
      <c r="D45">
        <v>17</v>
      </c>
      <c r="E45">
        <v>17</v>
      </c>
      <c r="F45">
        <v>0</v>
      </c>
      <c r="G45">
        <v>2</v>
      </c>
      <c r="H45">
        <v>4</v>
      </c>
      <c r="I45">
        <v>18</v>
      </c>
      <c r="J45">
        <v>11</v>
      </c>
      <c r="K45">
        <v>21</v>
      </c>
    </row>
    <row r="46" spans="2:11" ht="15" customHeight="1" thickBot="1" x14ac:dyDescent="0.25">
      <c r="B46" s="39" t="s">
        <v>114</v>
      </c>
      <c r="C46">
        <v>0</v>
      </c>
      <c r="D46">
        <v>5</v>
      </c>
      <c r="E46">
        <v>3</v>
      </c>
      <c r="F46">
        <v>0</v>
      </c>
      <c r="G46">
        <v>0</v>
      </c>
      <c r="H46">
        <v>1</v>
      </c>
      <c r="I46">
        <v>4</v>
      </c>
      <c r="J46">
        <v>5</v>
      </c>
      <c r="K46">
        <v>6</v>
      </c>
    </row>
    <row r="47" spans="2:11" ht="15" customHeight="1" thickBot="1" x14ac:dyDescent="0.25">
      <c r="B47" s="39" t="s">
        <v>115</v>
      </c>
      <c r="C47">
        <v>0</v>
      </c>
      <c r="D47">
        <v>2</v>
      </c>
      <c r="E47">
        <v>9</v>
      </c>
      <c r="F47">
        <v>1</v>
      </c>
      <c r="G47">
        <v>0</v>
      </c>
      <c r="H47">
        <v>3</v>
      </c>
      <c r="I47">
        <v>2</v>
      </c>
      <c r="J47">
        <v>6</v>
      </c>
      <c r="K47">
        <v>5</v>
      </c>
    </row>
    <row r="48" spans="2:11" ht="15" customHeight="1" thickBot="1" x14ac:dyDescent="0.25">
      <c r="B48" s="39" t="s">
        <v>116</v>
      </c>
      <c r="C48">
        <v>0</v>
      </c>
      <c r="D48">
        <v>23</v>
      </c>
      <c r="E48">
        <v>20</v>
      </c>
      <c r="F48">
        <v>2</v>
      </c>
      <c r="G48">
        <v>1</v>
      </c>
      <c r="H48">
        <v>6</v>
      </c>
      <c r="I48">
        <v>16</v>
      </c>
      <c r="J48">
        <v>16</v>
      </c>
      <c r="K48">
        <v>15</v>
      </c>
    </row>
    <row r="49" spans="2:11" ht="15" customHeight="1" thickBot="1" x14ac:dyDescent="0.25">
      <c r="B49" s="39" t="s">
        <v>117</v>
      </c>
      <c r="C49">
        <v>0</v>
      </c>
      <c r="D49">
        <v>2</v>
      </c>
      <c r="E49">
        <v>2</v>
      </c>
      <c r="F49">
        <v>0</v>
      </c>
      <c r="G49">
        <v>0</v>
      </c>
      <c r="H49">
        <v>0</v>
      </c>
      <c r="I49">
        <v>1</v>
      </c>
      <c r="J49">
        <v>2</v>
      </c>
      <c r="K49">
        <v>1</v>
      </c>
    </row>
    <row r="50" spans="2:11" ht="15" customHeight="1" thickBot="1" x14ac:dyDescent="0.25">
      <c r="B50" s="57" t="s">
        <v>118</v>
      </c>
      <c r="C50">
        <v>0</v>
      </c>
      <c r="D50">
        <v>4</v>
      </c>
      <c r="E50">
        <v>8</v>
      </c>
      <c r="F50">
        <v>0</v>
      </c>
      <c r="G50">
        <v>0</v>
      </c>
      <c r="H50">
        <v>1</v>
      </c>
      <c r="I50">
        <v>1</v>
      </c>
      <c r="J50">
        <v>4</v>
      </c>
      <c r="K50">
        <v>1</v>
      </c>
    </row>
    <row r="51" spans="2:11" ht="15" customHeight="1" thickBot="1" x14ac:dyDescent="0.25">
      <c r="B51" s="61" t="s">
        <v>119</v>
      </c>
      <c r="C51">
        <v>0</v>
      </c>
      <c r="D51">
        <v>4</v>
      </c>
      <c r="E51">
        <v>3</v>
      </c>
      <c r="F51">
        <v>0</v>
      </c>
      <c r="G51">
        <v>1</v>
      </c>
      <c r="H51">
        <v>1</v>
      </c>
      <c r="I51">
        <v>4</v>
      </c>
      <c r="J51">
        <v>3</v>
      </c>
      <c r="K51">
        <v>1</v>
      </c>
    </row>
    <row r="52" spans="2:11" ht="15" customHeight="1" thickBot="1" x14ac:dyDescent="0.25">
      <c r="B52" s="39" t="s">
        <v>120</v>
      </c>
      <c r="C52">
        <v>0</v>
      </c>
      <c r="D52">
        <v>53</v>
      </c>
      <c r="E52">
        <v>48</v>
      </c>
      <c r="F52">
        <v>1</v>
      </c>
      <c r="G52">
        <v>1</v>
      </c>
      <c r="H52">
        <v>10</v>
      </c>
      <c r="I52">
        <v>43</v>
      </c>
      <c r="J52">
        <v>28</v>
      </c>
      <c r="K52">
        <v>44</v>
      </c>
    </row>
    <row r="53" spans="2:11" ht="15" customHeight="1" thickBot="1" x14ac:dyDescent="0.25">
      <c r="B53" s="39" t="s">
        <v>121</v>
      </c>
      <c r="C53">
        <v>0</v>
      </c>
      <c r="D53">
        <v>8</v>
      </c>
      <c r="E53">
        <v>12</v>
      </c>
      <c r="F53">
        <v>0</v>
      </c>
      <c r="G53">
        <v>0</v>
      </c>
      <c r="H53">
        <v>2</v>
      </c>
      <c r="I53">
        <v>12</v>
      </c>
      <c r="J53">
        <v>4</v>
      </c>
      <c r="K53">
        <v>14</v>
      </c>
    </row>
    <row r="54" spans="2:11" ht="15" customHeight="1" thickBot="1" x14ac:dyDescent="0.25">
      <c r="B54" s="39" t="s">
        <v>122</v>
      </c>
      <c r="C54">
        <v>0</v>
      </c>
      <c r="D54">
        <v>11</v>
      </c>
      <c r="E54">
        <v>9</v>
      </c>
      <c r="F54">
        <v>0</v>
      </c>
      <c r="G54">
        <v>0</v>
      </c>
      <c r="H54">
        <v>1</v>
      </c>
      <c r="I54">
        <v>9</v>
      </c>
      <c r="J54">
        <v>4</v>
      </c>
      <c r="K54">
        <v>14</v>
      </c>
    </row>
    <row r="55" spans="2:11" ht="15" customHeight="1" thickBot="1" x14ac:dyDescent="0.25">
      <c r="B55" s="39" t="s">
        <v>123</v>
      </c>
      <c r="C55">
        <v>1</v>
      </c>
      <c r="D55">
        <v>18</v>
      </c>
      <c r="E55">
        <v>19</v>
      </c>
      <c r="F55">
        <v>0</v>
      </c>
      <c r="G55">
        <v>0</v>
      </c>
      <c r="H55">
        <v>1</v>
      </c>
      <c r="I55">
        <v>12</v>
      </c>
      <c r="J55">
        <v>4</v>
      </c>
      <c r="K55">
        <v>30</v>
      </c>
    </row>
    <row r="56" spans="2:11" ht="15" customHeight="1" thickBot="1" x14ac:dyDescent="0.25">
      <c r="B56" s="57" t="s">
        <v>124</v>
      </c>
      <c r="C56">
        <v>0</v>
      </c>
      <c r="D56">
        <v>9</v>
      </c>
      <c r="E56">
        <v>14</v>
      </c>
      <c r="F56">
        <v>1</v>
      </c>
      <c r="G56">
        <v>0</v>
      </c>
      <c r="H56">
        <v>0</v>
      </c>
      <c r="I56">
        <v>8</v>
      </c>
      <c r="J56">
        <v>3</v>
      </c>
      <c r="K56">
        <v>13</v>
      </c>
    </row>
    <row r="57" spans="2:11" ht="15" customHeight="1" thickBot="1" x14ac:dyDescent="0.25">
      <c r="B57" s="61" t="s">
        <v>125</v>
      </c>
      <c r="C57">
        <v>0</v>
      </c>
      <c r="D57">
        <v>43</v>
      </c>
      <c r="E57">
        <v>30</v>
      </c>
      <c r="F57">
        <v>5</v>
      </c>
      <c r="G57">
        <v>3</v>
      </c>
      <c r="H57">
        <v>10</v>
      </c>
      <c r="I57">
        <v>37</v>
      </c>
      <c r="J57">
        <v>13</v>
      </c>
      <c r="K57">
        <v>13</v>
      </c>
    </row>
    <row r="58" spans="2:11" ht="15" customHeight="1" thickBot="1" x14ac:dyDescent="0.25">
      <c r="B58" s="39" t="s">
        <v>126</v>
      </c>
      <c r="C58">
        <v>0</v>
      </c>
      <c r="D58">
        <v>4</v>
      </c>
      <c r="E58">
        <v>4</v>
      </c>
      <c r="F58">
        <v>0</v>
      </c>
      <c r="G58">
        <v>1</v>
      </c>
      <c r="H58">
        <v>2</v>
      </c>
      <c r="I58">
        <v>7</v>
      </c>
      <c r="J58">
        <v>2</v>
      </c>
      <c r="K58">
        <v>3</v>
      </c>
    </row>
    <row r="59" spans="2:11" ht="15" customHeight="1" thickBot="1" x14ac:dyDescent="0.25">
      <c r="B59" s="39" t="s">
        <v>127</v>
      </c>
      <c r="C59">
        <v>0</v>
      </c>
      <c r="D59">
        <v>4</v>
      </c>
      <c r="E59">
        <v>7</v>
      </c>
      <c r="F59">
        <v>3</v>
      </c>
      <c r="G59">
        <v>0</v>
      </c>
      <c r="H59">
        <v>2</v>
      </c>
      <c r="I59">
        <v>10</v>
      </c>
      <c r="J59">
        <v>1</v>
      </c>
      <c r="K59">
        <v>1</v>
      </c>
    </row>
    <row r="60" spans="2:11" ht="15" customHeight="1" thickBot="1" x14ac:dyDescent="0.25">
      <c r="B60" s="39" t="s">
        <v>128</v>
      </c>
      <c r="C60">
        <v>0</v>
      </c>
      <c r="D60">
        <v>10</v>
      </c>
      <c r="E60">
        <v>14</v>
      </c>
      <c r="F60">
        <v>1</v>
      </c>
      <c r="G60">
        <v>0</v>
      </c>
      <c r="H60">
        <v>1</v>
      </c>
      <c r="I60">
        <v>11</v>
      </c>
      <c r="J60">
        <v>9</v>
      </c>
      <c r="K60">
        <v>5</v>
      </c>
    </row>
    <row r="61" spans="2:11" ht="15" customHeight="1" thickBot="1" x14ac:dyDescent="0.25">
      <c r="B61" s="39" t="s">
        <v>129</v>
      </c>
      <c r="C61">
        <v>0</v>
      </c>
      <c r="D61">
        <v>4</v>
      </c>
      <c r="E61">
        <v>1</v>
      </c>
      <c r="F61">
        <v>0</v>
      </c>
      <c r="G61">
        <v>0</v>
      </c>
      <c r="H61">
        <v>0</v>
      </c>
      <c r="I61">
        <v>6</v>
      </c>
      <c r="J61">
        <v>0</v>
      </c>
      <c r="K61">
        <v>1</v>
      </c>
    </row>
    <row r="62" spans="2:11" ht="15" customHeight="1" thickBot="1" x14ac:dyDescent="0.25">
      <c r="B62" s="39" t="s">
        <v>130</v>
      </c>
      <c r="C62">
        <v>0</v>
      </c>
      <c r="D62">
        <v>17</v>
      </c>
      <c r="E62">
        <v>13</v>
      </c>
      <c r="F62">
        <v>2</v>
      </c>
      <c r="G62">
        <v>2</v>
      </c>
      <c r="H62">
        <v>2</v>
      </c>
      <c r="I62">
        <v>14</v>
      </c>
      <c r="J62">
        <v>6</v>
      </c>
      <c r="K62">
        <v>12</v>
      </c>
    </row>
    <row r="63" spans="2:11" ht="15" customHeight="1" thickBot="1" x14ac:dyDescent="0.25">
      <c r="B63" s="39" t="s">
        <v>131</v>
      </c>
      <c r="C63">
        <v>0</v>
      </c>
      <c r="D63">
        <v>11</v>
      </c>
      <c r="E63">
        <v>6</v>
      </c>
      <c r="F63">
        <v>1</v>
      </c>
      <c r="G63">
        <v>0</v>
      </c>
      <c r="H63">
        <v>2</v>
      </c>
      <c r="I63">
        <v>7</v>
      </c>
      <c r="J63">
        <v>6</v>
      </c>
      <c r="K63">
        <v>6</v>
      </c>
    </row>
    <row r="64" spans="2:11" ht="15" customHeight="1" thickBot="1" x14ac:dyDescent="0.25">
      <c r="B64" s="39" t="s">
        <v>132</v>
      </c>
      <c r="C64">
        <v>0</v>
      </c>
      <c r="D64">
        <v>3</v>
      </c>
      <c r="E64">
        <v>2</v>
      </c>
      <c r="F64">
        <v>0</v>
      </c>
      <c r="G64">
        <v>0</v>
      </c>
      <c r="H64">
        <v>3</v>
      </c>
      <c r="I64">
        <v>1</v>
      </c>
      <c r="J64">
        <v>3</v>
      </c>
      <c r="K64">
        <v>8</v>
      </c>
    </row>
    <row r="65" spans="2:11" ht="15" customHeight="1" thickBot="1" x14ac:dyDescent="0.25">
      <c r="B65" s="39" t="s">
        <v>133</v>
      </c>
      <c r="C65">
        <v>0</v>
      </c>
      <c r="D65">
        <v>8</v>
      </c>
      <c r="E65">
        <v>7</v>
      </c>
      <c r="F65">
        <v>0</v>
      </c>
      <c r="G65">
        <v>0</v>
      </c>
      <c r="H65">
        <v>0</v>
      </c>
      <c r="I65">
        <v>4</v>
      </c>
      <c r="J65">
        <v>3</v>
      </c>
      <c r="K65">
        <v>9</v>
      </c>
    </row>
    <row r="66" spans="2:11" ht="15" customHeight="1" thickBot="1" x14ac:dyDescent="0.25">
      <c r="B66" s="59" t="s">
        <v>134</v>
      </c>
      <c r="C66">
        <v>0</v>
      </c>
      <c r="D66">
        <v>16</v>
      </c>
      <c r="E66">
        <v>13</v>
      </c>
      <c r="F66">
        <v>1</v>
      </c>
      <c r="G66">
        <v>0</v>
      </c>
      <c r="H66">
        <v>4</v>
      </c>
      <c r="I66">
        <v>16</v>
      </c>
      <c r="J66">
        <v>3</v>
      </c>
      <c r="K66">
        <v>5</v>
      </c>
    </row>
    <row r="67" spans="2:11" ht="15" customHeight="1" thickBot="1" x14ac:dyDescent="0.25">
      <c r="B67" s="39" t="s">
        <v>135</v>
      </c>
      <c r="C67">
        <v>0</v>
      </c>
      <c r="D67">
        <v>15</v>
      </c>
      <c r="E67">
        <v>14</v>
      </c>
      <c r="F67">
        <v>1</v>
      </c>
      <c r="G67">
        <v>0</v>
      </c>
      <c r="H67">
        <v>9</v>
      </c>
      <c r="I67">
        <v>10</v>
      </c>
      <c r="J67">
        <v>4</v>
      </c>
      <c r="K67">
        <v>8</v>
      </c>
    </row>
    <row r="68" spans="2:11" ht="15" customHeight="1" thickBot="1" x14ac:dyDescent="0.25">
      <c r="B68" s="39" t="s">
        <v>136</v>
      </c>
      <c r="C68">
        <v>0</v>
      </c>
      <c r="D68">
        <v>23</v>
      </c>
      <c r="E68">
        <v>10</v>
      </c>
      <c r="F68">
        <v>2</v>
      </c>
      <c r="G68">
        <v>1</v>
      </c>
      <c r="H68">
        <v>3</v>
      </c>
      <c r="I68">
        <v>18</v>
      </c>
      <c r="J68">
        <v>11</v>
      </c>
      <c r="K68">
        <v>16</v>
      </c>
    </row>
    <row r="69" spans="2:11" ht="15" customHeight="1" thickBot="1" x14ac:dyDescent="0.25">
      <c r="B69" s="39" t="s">
        <v>137</v>
      </c>
      <c r="C69">
        <v>0</v>
      </c>
      <c r="D69">
        <v>199</v>
      </c>
      <c r="E69">
        <v>141</v>
      </c>
      <c r="F69">
        <v>6</v>
      </c>
      <c r="G69">
        <v>2</v>
      </c>
      <c r="H69">
        <v>56</v>
      </c>
      <c r="I69">
        <v>163</v>
      </c>
      <c r="J69">
        <v>131</v>
      </c>
      <c r="K69">
        <v>115</v>
      </c>
    </row>
    <row r="70" spans="2:11" ht="15" customHeight="1" thickBot="1" x14ac:dyDescent="0.25">
      <c r="B70" s="39" t="s">
        <v>138</v>
      </c>
      <c r="C70">
        <v>0</v>
      </c>
      <c r="D70">
        <v>8</v>
      </c>
      <c r="E70">
        <v>10</v>
      </c>
      <c r="F70">
        <v>0</v>
      </c>
      <c r="G70">
        <v>1</v>
      </c>
      <c r="H70">
        <v>2</v>
      </c>
      <c r="I70">
        <v>8</v>
      </c>
      <c r="J70">
        <v>6</v>
      </c>
      <c r="K70">
        <v>1</v>
      </c>
    </row>
    <row r="71" spans="2:11" ht="15" customHeight="1" thickBot="1" x14ac:dyDescent="0.25">
      <c r="B71" s="39" t="s">
        <v>139</v>
      </c>
      <c r="C71">
        <v>0</v>
      </c>
      <c r="D71">
        <v>38</v>
      </c>
      <c r="E71">
        <v>25</v>
      </c>
      <c r="F71">
        <v>2</v>
      </c>
      <c r="G71">
        <v>0</v>
      </c>
      <c r="H71">
        <v>9</v>
      </c>
      <c r="I71">
        <v>13</v>
      </c>
      <c r="J71">
        <v>19</v>
      </c>
      <c r="K71">
        <v>30</v>
      </c>
    </row>
    <row r="72" spans="2:11" ht="15" customHeight="1" thickBot="1" x14ac:dyDescent="0.25">
      <c r="B72" s="39" t="s">
        <v>140</v>
      </c>
      <c r="C72">
        <v>0</v>
      </c>
      <c r="D72">
        <v>20</v>
      </c>
      <c r="E72">
        <v>37</v>
      </c>
      <c r="F72">
        <v>2</v>
      </c>
      <c r="G72">
        <v>0</v>
      </c>
      <c r="H72">
        <v>9</v>
      </c>
      <c r="I72">
        <v>24</v>
      </c>
      <c r="J72">
        <v>14</v>
      </c>
      <c r="K72">
        <v>23</v>
      </c>
    </row>
    <row r="73" spans="2:11" ht="15" customHeight="1" thickBot="1" x14ac:dyDescent="0.25">
      <c r="B73" s="39" t="s">
        <v>141</v>
      </c>
      <c r="C73">
        <v>0</v>
      </c>
      <c r="D73">
        <v>39</v>
      </c>
      <c r="E73">
        <v>38</v>
      </c>
      <c r="F73">
        <v>0</v>
      </c>
      <c r="G73">
        <v>1</v>
      </c>
      <c r="H73">
        <v>3</v>
      </c>
      <c r="I73">
        <v>10</v>
      </c>
      <c r="J73">
        <v>6</v>
      </c>
      <c r="K73">
        <v>9</v>
      </c>
    </row>
    <row r="74" spans="2:11" ht="15" customHeight="1" thickBot="1" x14ac:dyDescent="0.25">
      <c r="B74" s="39" t="s">
        <v>142</v>
      </c>
      <c r="C74">
        <v>0</v>
      </c>
      <c r="D74">
        <v>19</v>
      </c>
      <c r="E74">
        <v>15</v>
      </c>
      <c r="F74">
        <v>1</v>
      </c>
      <c r="G74">
        <v>2</v>
      </c>
      <c r="H74">
        <v>7</v>
      </c>
      <c r="I74">
        <v>14</v>
      </c>
      <c r="J74">
        <v>6</v>
      </c>
      <c r="K74">
        <v>19</v>
      </c>
    </row>
    <row r="75" spans="2:11" ht="15" customHeight="1" thickBot="1" x14ac:dyDescent="0.25">
      <c r="B75" s="39" t="s">
        <v>143</v>
      </c>
      <c r="C75">
        <v>0</v>
      </c>
      <c r="D75">
        <v>10</v>
      </c>
      <c r="E75">
        <v>9</v>
      </c>
      <c r="F75">
        <v>0</v>
      </c>
      <c r="G75">
        <v>0</v>
      </c>
      <c r="H75">
        <v>1</v>
      </c>
      <c r="I75">
        <v>2</v>
      </c>
      <c r="J75">
        <v>4</v>
      </c>
      <c r="K75">
        <v>3</v>
      </c>
    </row>
    <row r="76" spans="2:11" ht="15" customHeight="1" thickBot="1" x14ac:dyDescent="0.25">
      <c r="B76" s="39" t="s">
        <v>144</v>
      </c>
      <c r="C76">
        <v>0</v>
      </c>
      <c r="D76">
        <v>9</v>
      </c>
      <c r="E76">
        <v>8</v>
      </c>
      <c r="F76">
        <v>0</v>
      </c>
      <c r="G76">
        <v>0</v>
      </c>
      <c r="H76">
        <v>5</v>
      </c>
      <c r="I76">
        <v>6</v>
      </c>
      <c r="J76">
        <v>4</v>
      </c>
      <c r="K76">
        <v>9</v>
      </c>
    </row>
    <row r="77" spans="2:11" ht="15" customHeight="1" thickBot="1" x14ac:dyDescent="0.25">
      <c r="B77" s="39" t="s">
        <v>145</v>
      </c>
      <c r="C77">
        <v>0</v>
      </c>
      <c r="D77">
        <v>0</v>
      </c>
      <c r="E77">
        <v>0</v>
      </c>
      <c r="F77">
        <v>0</v>
      </c>
      <c r="G77">
        <v>0</v>
      </c>
      <c r="H77">
        <v>1</v>
      </c>
      <c r="I77">
        <v>3</v>
      </c>
      <c r="J77">
        <v>4</v>
      </c>
      <c r="K77">
        <v>0</v>
      </c>
    </row>
    <row r="78" spans="2:11" ht="15" customHeight="1" thickBot="1" x14ac:dyDescent="0.25">
      <c r="B78" s="59" t="s">
        <v>146</v>
      </c>
      <c r="C78">
        <v>0</v>
      </c>
      <c r="D78">
        <v>34</v>
      </c>
      <c r="E78">
        <v>24</v>
      </c>
      <c r="F78">
        <v>1</v>
      </c>
      <c r="G78">
        <v>2</v>
      </c>
      <c r="H78">
        <v>4</v>
      </c>
      <c r="I78">
        <v>10</v>
      </c>
      <c r="J78">
        <v>15</v>
      </c>
      <c r="K78">
        <v>21</v>
      </c>
    </row>
    <row r="79" spans="2:11" ht="15" customHeight="1" thickBot="1" x14ac:dyDescent="0.25">
      <c r="B79" s="39" t="s">
        <v>147</v>
      </c>
      <c r="C79">
        <v>0</v>
      </c>
      <c r="D79">
        <v>6</v>
      </c>
      <c r="E79">
        <v>8</v>
      </c>
      <c r="F79">
        <v>1</v>
      </c>
      <c r="G79">
        <v>0</v>
      </c>
      <c r="H79">
        <v>4</v>
      </c>
      <c r="I79">
        <v>6</v>
      </c>
      <c r="J79">
        <v>3</v>
      </c>
      <c r="K79">
        <v>10</v>
      </c>
    </row>
    <row r="80" spans="2:11" ht="15" customHeight="1" thickBot="1" x14ac:dyDescent="0.25">
      <c r="B80" s="39" t="s">
        <v>148</v>
      </c>
      <c r="C80">
        <v>0</v>
      </c>
      <c r="D80">
        <v>0</v>
      </c>
      <c r="E80">
        <v>1</v>
      </c>
      <c r="F80">
        <v>0</v>
      </c>
      <c r="G80">
        <v>0</v>
      </c>
      <c r="H80">
        <v>1</v>
      </c>
      <c r="I80">
        <v>3</v>
      </c>
      <c r="J80">
        <v>3</v>
      </c>
      <c r="K80">
        <v>3</v>
      </c>
    </row>
    <row r="81" spans="2:11" ht="15" customHeight="1" thickBot="1" x14ac:dyDescent="0.25">
      <c r="B81" s="39" t="s">
        <v>149</v>
      </c>
      <c r="C81">
        <v>0</v>
      </c>
      <c r="D81">
        <v>32</v>
      </c>
      <c r="E81">
        <v>27</v>
      </c>
      <c r="F81">
        <v>1</v>
      </c>
      <c r="G81">
        <v>0</v>
      </c>
      <c r="H81">
        <v>3</v>
      </c>
      <c r="I81">
        <v>11</v>
      </c>
      <c r="J81">
        <v>20</v>
      </c>
      <c r="K81">
        <v>28</v>
      </c>
    </row>
    <row r="82" spans="2:11" ht="15" customHeight="1" thickBot="1" x14ac:dyDescent="0.25">
      <c r="B82" s="39" t="s">
        <v>150</v>
      </c>
      <c r="C82">
        <v>0</v>
      </c>
      <c r="D82">
        <v>19</v>
      </c>
      <c r="E82">
        <v>19</v>
      </c>
      <c r="F82">
        <v>1</v>
      </c>
      <c r="G82">
        <v>2</v>
      </c>
      <c r="H82">
        <v>1</v>
      </c>
      <c r="I82">
        <v>9</v>
      </c>
      <c r="J82">
        <v>8</v>
      </c>
      <c r="K82">
        <v>11</v>
      </c>
    </row>
    <row r="83" spans="2:11" ht="15" customHeight="1" thickBot="1" x14ac:dyDescent="0.25">
      <c r="B83" s="39" t="s">
        <v>151</v>
      </c>
      <c r="C83">
        <v>0</v>
      </c>
      <c r="D83">
        <v>15</v>
      </c>
      <c r="E83">
        <v>30</v>
      </c>
      <c r="F83">
        <v>0</v>
      </c>
      <c r="G83">
        <v>1</v>
      </c>
      <c r="H83">
        <v>1</v>
      </c>
      <c r="I83">
        <v>5</v>
      </c>
      <c r="J83">
        <v>6</v>
      </c>
      <c r="K83">
        <v>10</v>
      </c>
    </row>
    <row r="84" spans="2:11" ht="15" customHeight="1" thickBot="1" x14ac:dyDescent="0.25">
      <c r="B84" s="39" t="s">
        <v>152</v>
      </c>
      <c r="C84">
        <v>1</v>
      </c>
      <c r="D84">
        <v>231</v>
      </c>
      <c r="E84">
        <v>170</v>
      </c>
      <c r="F84">
        <v>9</v>
      </c>
      <c r="G84">
        <v>5</v>
      </c>
      <c r="H84">
        <v>71</v>
      </c>
      <c r="I84">
        <v>199</v>
      </c>
      <c r="J84">
        <v>134</v>
      </c>
      <c r="K84">
        <v>122</v>
      </c>
    </row>
    <row r="85" spans="2:11" ht="15" customHeight="1" thickBot="1" x14ac:dyDescent="0.25">
      <c r="B85" s="39" t="s">
        <v>153</v>
      </c>
      <c r="C85">
        <v>0</v>
      </c>
      <c r="D85">
        <v>9</v>
      </c>
      <c r="E85">
        <v>8</v>
      </c>
      <c r="F85">
        <v>0</v>
      </c>
      <c r="G85">
        <v>0</v>
      </c>
      <c r="H85">
        <v>1</v>
      </c>
      <c r="I85">
        <v>9</v>
      </c>
      <c r="J85">
        <v>4</v>
      </c>
      <c r="K85">
        <v>16</v>
      </c>
    </row>
    <row r="86" spans="2:11" ht="15" customHeight="1" thickBot="1" x14ac:dyDescent="0.25">
      <c r="B86" s="39" t="s">
        <v>154</v>
      </c>
      <c r="C86">
        <v>0</v>
      </c>
      <c r="D86">
        <v>8</v>
      </c>
      <c r="E86">
        <v>12</v>
      </c>
      <c r="F86">
        <v>1</v>
      </c>
      <c r="G86">
        <v>0</v>
      </c>
      <c r="H86">
        <v>2</v>
      </c>
      <c r="I86">
        <v>10</v>
      </c>
      <c r="J86">
        <v>6</v>
      </c>
      <c r="K86">
        <v>9</v>
      </c>
    </row>
    <row r="87" spans="2:11" ht="15" customHeight="1" thickBot="1" x14ac:dyDescent="0.25">
      <c r="B87" s="39" t="s">
        <v>155</v>
      </c>
      <c r="C87">
        <v>0</v>
      </c>
      <c r="D87">
        <v>21</v>
      </c>
      <c r="E87">
        <v>19</v>
      </c>
      <c r="F87">
        <v>1</v>
      </c>
      <c r="G87">
        <v>1</v>
      </c>
      <c r="H87">
        <v>3</v>
      </c>
      <c r="I87">
        <v>10</v>
      </c>
      <c r="J87">
        <v>19</v>
      </c>
      <c r="K87">
        <v>18</v>
      </c>
    </row>
    <row r="88" spans="2:11" ht="15" customHeight="1" thickBot="1" x14ac:dyDescent="0.25">
      <c r="B88" s="39" t="s">
        <v>156</v>
      </c>
      <c r="C88">
        <v>0</v>
      </c>
      <c r="D88">
        <v>5</v>
      </c>
      <c r="E88">
        <v>10</v>
      </c>
      <c r="F88">
        <v>1</v>
      </c>
      <c r="G88">
        <v>0</v>
      </c>
      <c r="H88">
        <v>0</v>
      </c>
      <c r="I88">
        <v>1</v>
      </c>
      <c r="J88">
        <v>3</v>
      </c>
      <c r="K88">
        <v>2</v>
      </c>
    </row>
    <row r="89" spans="2:11" ht="15" customHeight="1" thickBot="1" x14ac:dyDescent="0.25">
      <c r="B89" s="39" t="s">
        <v>157</v>
      </c>
      <c r="C89">
        <v>0</v>
      </c>
      <c r="D89">
        <v>20</v>
      </c>
      <c r="E89">
        <v>18</v>
      </c>
      <c r="F89">
        <v>3</v>
      </c>
      <c r="G89">
        <v>0</v>
      </c>
      <c r="H89">
        <v>5</v>
      </c>
      <c r="I89">
        <v>16</v>
      </c>
      <c r="J89">
        <v>7</v>
      </c>
      <c r="K89">
        <v>11</v>
      </c>
    </row>
    <row r="90" spans="2:11" ht="15" customHeight="1" thickBot="1" x14ac:dyDescent="0.25">
      <c r="B90" s="39" t="s">
        <v>158</v>
      </c>
      <c r="C90">
        <v>0</v>
      </c>
      <c r="D90">
        <v>29</v>
      </c>
      <c r="E90">
        <v>47</v>
      </c>
      <c r="F90">
        <v>1</v>
      </c>
      <c r="G90">
        <v>1</v>
      </c>
      <c r="H90">
        <v>10</v>
      </c>
      <c r="I90">
        <v>43</v>
      </c>
      <c r="J90">
        <v>13</v>
      </c>
      <c r="K90">
        <v>28</v>
      </c>
    </row>
    <row r="91" spans="2:11" ht="15" customHeight="1" thickBot="1" x14ac:dyDescent="0.25">
      <c r="B91" s="39" t="s">
        <v>159</v>
      </c>
      <c r="C91">
        <v>0</v>
      </c>
      <c r="D91">
        <v>10</v>
      </c>
      <c r="E91">
        <v>11</v>
      </c>
      <c r="F91">
        <v>1</v>
      </c>
      <c r="G91">
        <v>0</v>
      </c>
      <c r="H91">
        <v>1</v>
      </c>
      <c r="I91">
        <v>3</v>
      </c>
      <c r="J91">
        <v>6</v>
      </c>
      <c r="K91">
        <v>5</v>
      </c>
    </row>
    <row r="92" spans="2:11" ht="15" customHeight="1" thickBot="1" x14ac:dyDescent="0.25">
      <c r="B92" s="39" t="s">
        <v>160</v>
      </c>
      <c r="C92">
        <v>0</v>
      </c>
      <c r="D92">
        <v>19</v>
      </c>
      <c r="E92">
        <v>16</v>
      </c>
      <c r="F92">
        <v>0</v>
      </c>
      <c r="G92">
        <v>0</v>
      </c>
      <c r="H92">
        <v>7</v>
      </c>
      <c r="I92">
        <v>8</v>
      </c>
      <c r="J92">
        <v>11</v>
      </c>
      <c r="K92">
        <v>12</v>
      </c>
    </row>
    <row r="93" spans="2:11" ht="15" customHeight="1" thickBot="1" x14ac:dyDescent="0.25">
      <c r="B93" s="59" t="s">
        <v>161</v>
      </c>
      <c r="C93">
        <v>0</v>
      </c>
      <c r="D93">
        <v>12</v>
      </c>
      <c r="E93">
        <v>13</v>
      </c>
      <c r="F93">
        <v>1</v>
      </c>
      <c r="G93">
        <v>0</v>
      </c>
      <c r="H93">
        <v>0</v>
      </c>
      <c r="I93">
        <v>7</v>
      </c>
      <c r="J93">
        <v>3</v>
      </c>
      <c r="K93">
        <v>14</v>
      </c>
    </row>
    <row r="94" spans="2:11" ht="15" customHeight="1" thickBot="1" x14ac:dyDescent="0.25">
      <c r="B94" s="39" t="s">
        <v>162</v>
      </c>
      <c r="C94">
        <v>0</v>
      </c>
      <c r="D94">
        <v>9</v>
      </c>
      <c r="E94">
        <v>5</v>
      </c>
      <c r="F94">
        <v>1</v>
      </c>
      <c r="G94">
        <v>0</v>
      </c>
      <c r="H94">
        <v>0</v>
      </c>
      <c r="I94">
        <v>0</v>
      </c>
      <c r="J94">
        <v>2</v>
      </c>
      <c r="K94">
        <v>0</v>
      </c>
    </row>
    <row r="95" spans="2:11" ht="15" customHeight="1" thickBot="1" x14ac:dyDescent="0.25">
      <c r="B95" s="39" t="s">
        <v>163</v>
      </c>
      <c r="C95">
        <v>0</v>
      </c>
      <c r="D95">
        <v>3</v>
      </c>
      <c r="E95">
        <v>2</v>
      </c>
      <c r="F95">
        <v>0</v>
      </c>
      <c r="G95">
        <v>0</v>
      </c>
      <c r="H95">
        <v>0</v>
      </c>
      <c r="I95">
        <v>1</v>
      </c>
      <c r="J95">
        <v>1</v>
      </c>
      <c r="K95">
        <v>0</v>
      </c>
    </row>
    <row r="96" spans="2:11" ht="15" customHeight="1" thickBot="1" x14ac:dyDescent="0.25">
      <c r="B96" s="39" t="s">
        <v>164</v>
      </c>
      <c r="C96">
        <v>0</v>
      </c>
      <c r="D96">
        <v>3</v>
      </c>
      <c r="E96">
        <v>2</v>
      </c>
      <c r="F96">
        <v>0</v>
      </c>
      <c r="G96">
        <v>0</v>
      </c>
      <c r="H96">
        <v>2</v>
      </c>
      <c r="I96">
        <v>4</v>
      </c>
      <c r="J96">
        <v>3</v>
      </c>
      <c r="K96">
        <v>2</v>
      </c>
    </row>
    <row r="97" spans="2:11" ht="15" customHeight="1" thickBot="1" x14ac:dyDescent="0.25">
      <c r="B97" s="39" t="s">
        <v>165</v>
      </c>
      <c r="C97">
        <v>0</v>
      </c>
      <c r="D97">
        <v>29</v>
      </c>
      <c r="E97">
        <v>11</v>
      </c>
      <c r="F97">
        <v>2</v>
      </c>
      <c r="G97">
        <v>2</v>
      </c>
      <c r="H97">
        <v>1</v>
      </c>
      <c r="I97">
        <v>9</v>
      </c>
      <c r="J97">
        <v>8</v>
      </c>
      <c r="K97">
        <v>8</v>
      </c>
    </row>
    <row r="98" spans="2:11" ht="15" customHeight="1" thickBot="1" x14ac:dyDescent="0.25">
      <c r="B98" s="39" t="s">
        <v>166</v>
      </c>
      <c r="C98">
        <v>0</v>
      </c>
      <c r="D98">
        <v>10</v>
      </c>
      <c r="E98">
        <v>5</v>
      </c>
      <c r="F98">
        <v>0</v>
      </c>
      <c r="G98">
        <v>0</v>
      </c>
      <c r="H98">
        <v>3</v>
      </c>
      <c r="I98">
        <v>9</v>
      </c>
      <c r="J98">
        <v>1</v>
      </c>
      <c r="K98">
        <v>5</v>
      </c>
    </row>
    <row r="99" spans="2:11" ht="15" customHeight="1" thickBot="1" x14ac:dyDescent="0.25">
      <c r="B99" s="59" t="s">
        <v>167</v>
      </c>
      <c r="C99">
        <v>0</v>
      </c>
      <c r="D99">
        <v>6</v>
      </c>
      <c r="E99">
        <v>5</v>
      </c>
      <c r="F99">
        <v>0</v>
      </c>
      <c r="G99">
        <v>0</v>
      </c>
      <c r="H99">
        <v>0</v>
      </c>
      <c r="I99">
        <v>3</v>
      </c>
      <c r="J99">
        <v>1</v>
      </c>
      <c r="K99">
        <v>3</v>
      </c>
    </row>
    <row r="100" spans="2:11" ht="15" customHeight="1" thickBot="1" x14ac:dyDescent="0.25">
      <c r="B100" s="39" t="s">
        <v>168</v>
      </c>
      <c r="C100">
        <v>0</v>
      </c>
      <c r="D100">
        <v>16</v>
      </c>
      <c r="E100">
        <v>3</v>
      </c>
      <c r="F100">
        <v>1</v>
      </c>
      <c r="G100">
        <v>0</v>
      </c>
      <c r="H100">
        <v>0</v>
      </c>
      <c r="I100">
        <v>4</v>
      </c>
      <c r="J100">
        <v>5</v>
      </c>
      <c r="K100">
        <v>2</v>
      </c>
    </row>
    <row r="101" spans="2:11" ht="15" customHeight="1" thickBot="1" x14ac:dyDescent="0.25">
      <c r="B101" s="39" t="s">
        <v>169</v>
      </c>
      <c r="C101">
        <v>0</v>
      </c>
      <c r="D101">
        <v>4</v>
      </c>
      <c r="E101">
        <v>1</v>
      </c>
      <c r="F101">
        <v>0</v>
      </c>
      <c r="G101">
        <v>0</v>
      </c>
      <c r="H101">
        <v>1</v>
      </c>
      <c r="I101">
        <v>3</v>
      </c>
      <c r="J101">
        <v>0</v>
      </c>
      <c r="K101">
        <v>0</v>
      </c>
    </row>
    <row r="102" spans="2:11" ht="15" customHeight="1" thickBot="1" x14ac:dyDescent="0.25">
      <c r="B102" s="59" t="s">
        <v>170</v>
      </c>
      <c r="C102">
        <v>0</v>
      </c>
      <c r="D102">
        <v>12</v>
      </c>
      <c r="E102">
        <v>2</v>
      </c>
      <c r="F102">
        <v>1</v>
      </c>
      <c r="G102">
        <v>0</v>
      </c>
      <c r="H102">
        <v>2</v>
      </c>
      <c r="I102">
        <v>2</v>
      </c>
      <c r="J102">
        <v>4</v>
      </c>
      <c r="K102">
        <v>6</v>
      </c>
    </row>
    <row r="103" spans="2:11" ht="15" customHeight="1" thickBot="1" x14ac:dyDescent="0.25">
      <c r="B103" s="39" t="s">
        <v>171</v>
      </c>
      <c r="C103">
        <v>0</v>
      </c>
      <c r="D103">
        <v>4</v>
      </c>
      <c r="E103">
        <v>2</v>
      </c>
      <c r="F103">
        <v>0</v>
      </c>
      <c r="G103">
        <v>0</v>
      </c>
      <c r="H103">
        <v>0</v>
      </c>
      <c r="I103">
        <v>5</v>
      </c>
      <c r="J103">
        <v>1</v>
      </c>
      <c r="K103">
        <v>1</v>
      </c>
    </row>
    <row r="104" spans="2:11" ht="15" customHeight="1" thickBot="1" x14ac:dyDescent="0.25">
      <c r="B104" s="39" t="s">
        <v>172</v>
      </c>
      <c r="C104">
        <v>0</v>
      </c>
      <c r="D104">
        <v>0</v>
      </c>
      <c r="E104">
        <v>2</v>
      </c>
      <c r="F104">
        <v>0</v>
      </c>
      <c r="G104">
        <v>0</v>
      </c>
      <c r="H104">
        <v>1</v>
      </c>
      <c r="I104">
        <v>1</v>
      </c>
      <c r="J104">
        <v>0</v>
      </c>
      <c r="K104">
        <v>0</v>
      </c>
    </row>
    <row r="105" spans="2:11" ht="15" customHeight="1" thickBot="1" x14ac:dyDescent="0.25">
      <c r="B105" s="39" t="s">
        <v>173</v>
      </c>
      <c r="C105">
        <v>0</v>
      </c>
      <c r="D105">
        <v>223</v>
      </c>
      <c r="E105">
        <v>94</v>
      </c>
      <c r="F105">
        <v>7</v>
      </c>
      <c r="G105">
        <v>2</v>
      </c>
      <c r="H105">
        <v>62</v>
      </c>
      <c r="I105">
        <v>107</v>
      </c>
      <c r="J105">
        <v>75</v>
      </c>
      <c r="K105">
        <v>64</v>
      </c>
    </row>
    <row r="106" spans="2:11" ht="15" customHeight="1" thickBot="1" x14ac:dyDescent="0.25">
      <c r="B106" s="39" t="s">
        <v>174</v>
      </c>
      <c r="C106">
        <v>0</v>
      </c>
      <c r="D106">
        <v>4</v>
      </c>
      <c r="E106">
        <v>3</v>
      </c>
      <c r="F106">
        <v>0</v>
      </c>
      <c r="G106">
        <v>0</v>
      </c>
      <c r="H106">
        <v>3</v>
      </c>
      <c r="I106">
        <v>2</v>
      </c>
      <c r="J106">
        <v>2</v>
      </c>
      <c r="K106">
        <v>2</v>
      </c>
    </row>
    <row r="107" spans="2:11" ht="15" customHeight="1" thickBot="1" x14ac:dyDescent="0.25">
      <c r="B107" s="39" t="s">
        <v>175</v>
      </c>
      <c r="C107">
        <v>0</v>
      </c>
      <c r="D107">
        <v>1</v>
      </c>
      <c r="E107">
        <v>3</v>
      </c>
      <c r="F107">
        <v>1</v>
      </c>
      <c r="G107">
        <v>0</v>
      </c>
      <c r="H107">
        <v>0</v>
      </c>
      <c r="I107">
        <v>1</v>
      </c>
      <c r="J107">
        <v>0</v>
      </c>
      <c r="K107">
        <v>0</v>
      </c>
    </row>
    <row r="108" spans="2:11" ht="15" customHeight="1" thickBot="1" x14ac:dyDescent="0.25">
      <c r="B108" s="39" t="s">
        <v>176</v>
      </c>
      <c r="C108">
        <v>0</v>
      </c>
      <c r="D108">
        <v>2</v>
      </c>
      <c r="E108">
        <v>1</v>
      </c>
      <c r="F108">
        <v>1</v>
      </c>
      <c r="G108">
        <v>0</v>
      </c>
      <c r="H108">
        <v>1</v>
      </c>
      <c r="I108">
        <v>0</v>
      </c>
      <c r="J108">
        <v>0</v>
      </c>
      <c r="K108">
        <v>0</v>
      </c>
    </row>
    <row r="109" spans="2:11" ht="15" customHeight="1" thickBot="1" x14ac:dyDescent="0.25">
      <c r="B109" s="57" t="s">
        <v>177</v>
      </c>
      <c r="C109">
        <v>0</v>
      </c>
      <c r="D109">
        <v>12</v>
      </c>
      <c r="E109">
        <v>9</v>
      </c>
      <c r="F109">
        <v>0</v>
      </c>
      <c r="G109">
        <v>0</v>
      </c>
      <c r="H109">
        <v>1</v>
      </c>
      <c r="I109">
        <v>8</v>
      </c>
      <c r="J109">
        <v>3</v>
      </c>
      <c r="K109">
        <v>8</v>
      </c>
    </row>
    <row r="110" spans="2:11" ht="15" customHeight="1" x14ac:dyDescent="0.2">
      <c r="B110" s="60" t="s">
        <v>178</v>
      </c>
      <c r="C110">
        <v>0</v>
      </c>
      <c r="D110">
        <v>3</v>
      </c>
      <c r="E110">
        <v>1</v>
      </c>
      <c r="F110">
        <v>0</v>
      </c>
      <c r="G110">
        <v>0</v>
      </c>
      <c r="H110">
        <v>2</v>
      </c>
      <c r="I110">
        <v>1</v>
      </c>
      <c r="J110">
        <v>0</v>
      </c>
      <c r="K110">
        <v>0</v>
      </c>
    </row>
    <row r="111" spans="2:11" ht="15" customHeight="1" thickBot="1" x14ac:dyDescent="0.25">
      <c r="B111" s="39" t="s">
        <v>179</v>
      </c>
      <c r="C111">
        <v>0</v>
      </c>
      <c r="D111">
        <v>3</v>
      </c>
      <c r="E111">
        <v>7</v>
      </c>
      <c r="F111">
        <v>1</v>
      </c>
      <c r="G111">
        <v>2</v>
      </c>
      <c r="H111">
        <v>0</v>
      </c>
      <c r="I111">
        <v>3</v>
      </c>
      <c r="J111">
        <v>1</v>
      </c>
      <c r="K111">
        <v>4</v>
      </c>
    </row>
    <row r="112" spans="2:11" ht="15" customHeight="1" thickBot="1" x14ac:dyDescent="0.25">
      <c r="B112" s="39" t="s">
        <v>180</v>
      </c>
      <c r="C112">
        <v>0</v>
      </c>
      <c r="D112">
        <v>2</v>
      </c>
      <c r="E112">
        <v>3</v>
      </c>
      <c r="F112">
        <v>0</v>
      </c>
      <c r="G112">
        <v>0</v>
      </c>
      <c r="H112">
        <v>1</v>
      </c>
      <c r="I112">
        <v>3</v>
      </c>
      <c r="J112">
        <v>1</v>
      </c>
      <c r="K112">
        <v>2</v>
      </c>
    </row>
    <row r="113" spans="2:11" ht="15" customHeight="1" thickBot="1" x14ac:dyDescent="0.25">
      <c r="B113" s="39" t="s">
        <v>181</v>
      </c>
      <c r="C113">
        <v>1</v>
      </c>
      <c r="D113">
        <v>38</v>
      </c>
      <c r="E113">
        <v>28</v>
      </c>
      <c r="F113">
        <v>1</v>
      </c>
      <c r="G113">
        <v>0</v>
      </c>
      <c r="H113">
        <v>11</v>
      </c>
      <c r="I113">
        <v>21</v>
      </c>
      <c r="J113">
        <v>12</v>
      </c>
      <c r="K113">
        <v>14</v>
      </c>
    </row>
    <row r="114" spans="2:11" ht="15" customHeight="1" thickBot="1" x14ac:dyDescent="0.25">
      <c r="B114" s="39" t="s">
        <v>182</v>
      </c>
      <c r="C114">
        <v>0</v>
      </c>
      <c r="D114">
        <v>3</v>
      </c>
      <c r="E114">
        <v>1</v>
      </c>
      <c r="F114">
        <v>0</v>
      </c>
      <c r="G114">
        <v>0</v>
      </c>
      <c r="H114">
        <v>1</v>
      </c>
      <c r="I114">
        <v>3</v>
      </c>
      <c r="J114">
        <v>2</v>
      </c>
      <c r="K114">
        <v>0</v>
      </c>
    </row>
    <row r="115" spans="2:11" ht="15" customHeight="1" thickBot="1" x14ac:dyDescent="0.25">
      <c r="B115" s="39" t="s">
        <v>183</v>
      </c>
      <c r="C115">
        <v>0</v>
      </c>
      <c r="D115">
        <v>17</v>
      </c>
      <c r="E115">
        <v>7</v>
      </c>
      <c r="F115">
        <v>0</v>
      </c>
      <c r="G115">
        <v>0</v>
      </c>
      <c r="H115">
        <v>7</v>
      </c>
      <c r="I115">
        <v>9</v>
      </c>
      <c r="J115">
        <v>6</v>
      </c>
      <c r="K115">
        <v>2</v>
      </c>
    </row>
    <row r="116" spans="2:11" ht="15" customHeight="1" thickBot="1" x14ac:dyDescent="0.25">
      <c r="B116" s="39" t="s">
        <v>184</v>
      </c>
      <c r="C116">
        <v>0</v>
      </c>
      <c r="D116">
        <v>1</v>
      </c>
      <c r="E116">
        <v>3</v>
      </c>
      <c r="F116">
        <v>0</v>
      </c>
      <c r="G116">
        <v>0</v>
      </c>
      <c r="H116">
        <v>0</v>
      </c>
      <c r="I116">
        <v>2</v>
      </c>
      <c r="J116">
        <v>0</v>
      </c>
      <c r="K116">
        <v>1</v>
      </c>
    </row>
    <row r="117" spans="2:11" ht="15" customHeight="1" thickBot="1" x14ac:dyDescent="0.25">
      <c r="B117" s="39" t="s">
        <v>185</v>
      </c>
      <c r="C117">
        <v>0</v>
      </c>
      <c r="D117">
        <v>73</v>
      </c>
      <c r="E117">
        <v>24</v>
      </c>
      <c r="F117">
        <v>2</v>
      </c>
      <c r="G117">
        <v>1</v>
      </c>
      <c r="H117">
        <v>17</v>
      </c>
      <c r="I117">
        <v>41</v>
      </c>
      <c r="J117">
        <v>18</v>
      </c>
      <c r="K117">
        <v>18</v>
      </c>
    </row>
    <row r="118" spans="2:11" ht="15" customHeight="1" thickBot="1" x14ac:dyDescent="0.25">
      <c r="B118" s="39" t="s">
        <v>186</v>
      </c>
      <c r="C118">
        <v>0</v>
      </c>
      <c r="D118">
        <v>4</v>
      </c>
      <c r="E118">
        <v>1</v>
      </c>
      <c r="F118">
        <v>1</v>
      </c>
      <c r="G118">
        <v>0</v>
      </c>
      <c r="H118">
        <v>0</v>
      </c>
      <c r="I118">
        <v>1</v>
      </c>
      <c r="J118">
        <v>2</v>
      </c>
      <c r="K118">
        <v>2</v>
      </c>
    </row>
    <row r="119" spans="2:11" ht="15" customHeight="1" thickBot="1" x14ac:dyDescent="0.25">
      <c r="B119" s="39" t="s">
        <v>187</v>
      </c>
      <c r="C119">
        <v>0</v>
      </c>
      <c r="D119">
        <v>70</v>
      </c>
      <c r="E119">
        <v>35</v>
      </c>
      <c r="F119">
        <v>5</v>
      </c>
      <c r="G119">
        <v>1</v>
      </c>
      <c r="H119">
        <v>17</v>
      </c>
      <c r="I119">
        <v>29</v>
      </c>
      <c r="J119">
        <v>15</v>
      </c>
      <c r="K119">
        <v>16</v>
      </c>
    </row>
    <row r="120" spans="2:11" ht="15" customHeight="1" thickBot="1" x14ac:dyDescent="0.25">
      <c r="B120" s="39" t="s">
        <v>188</v>
      </c>
      <c r="C120">
        <v>0</v>
      </c>
      <c r="D120">
        <v>9</v>
      </c>
      <c r="E120">
        <v>2</v>
      </c>
      <c r="F120">
        <v>0</v>
      </c>
      <c r="G120">
        <v>0</v>
      </c>
      <c r="H120">
        <v>0</v>
      </c>
      <c r="I120">
        <v>3</v>
      </c>
      <c r="J120">
        <v>0</v>
      </c>
      <c r="K120">
        <v>4</v>
      </c>
    </row>
    <row r="121" spans="2:11" ht="15" customHeight="1" thickBot="1" x14ac:dyDescent="0.25">
      <c r="B121" s="39" t="s">
        <v>189</v>
      </c>
      <c r="C121">
        <v>0</v>
      </c>
      <c r="D121">
        <v>11</v>
      </c>
      <c r="E121">
        <v>14</v>
      </c>
      <c r="F121">
        <v>0</v>
      </c>
      <c r="G121">
        <v>0</v>
      </c>
      <c r="H121">
        <v>1</v>
      </c>
      <c r="I121">
        <v>9</v>
      </c>
      <c r="J121">
        <v>2</v>
      </c>
      <c r="K121">
        <v>2</v>
      </c>
    </row>
    <row r="122" spans="2:11" ht="15" customHeight="1" thickBot="1" x14ac:dyDescent="0.25">
      <c r="B122" s="39" t="s">
        <v>190</v>
      </c>
      <c r="C122">
        <v>0</v>
      </c>
      <c r="D122">
        <v>12</v>
      </c>
      <c r="E122">
        <v>12</v>
      </c>
      <c r="F122">
        <v>1</v>
      </c>
      <c r="G122">
        <v>0</v>
      </c>
      <c r="H122">
        <v>6</v>
      </c>
      <c r="I122">
        <v>7</v>
      </c>
      <c r="J122">
        <v>11</v>
      </c>
      <c r="K122">
        <v>3</v>
      </c>
    </row>
    <row r="123" spans="2:11" ht="15" customHeight="1" thickBot="1" x14ac:dyDescent="0.25">
      <c r="B123" s="39" t="s">
        <v>191</v>
      </c>
      <c r="C123">
        <v>0</v>
      </c>
      <c r="D123">
        <v>1</v>
      </c>
      <c r="E123">
        <v>0</v>
      </c>
      <c r="F123">
        <v>0</v>
      </c>
      <c r="G123">
        <v>0</v>
      </c>
      <c r="H123">
        <v>1</v>
      </c>
      <c r="I123">
        <v>1</v>
      </c>
      <c r="J123">
        <v>0</v>
      </c>
      <c r="K123">
        <v>0</v>
      </c>
    </row>
    <row r="124" spans="2:11" ht="15" customHeight="1" thickBot="1" x14ac:dyDescent="0.25">
      <c r="B124" s="39" t="s">
        <v>192</v>
      </c>
      <c r="C124">
        <v>0</v>
      </c>
      <c r="D124">
        <v>4</v>
      </c>
      <c r="E124">
        <v>4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1</v>
      </c>
    </row>
    <row r="125" spans="2:11" ht="15" customHeight="1" thickBot="1" x14ac:dyDescent="0.25">
      <c r="B125" s="39" t="s">
        <v>193</v>
      </c>
      <c r="C125">
        <v>0</v>
      </c>
      <c r="D125">
        <v>5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4</v>
      </c>
    </row>
    <row r="126" spans="2:11" ht="15" customHeight="1" thickBot="1" x14ac:dyDescent="0.25">
      <c r="B126" s="39" t="s">
        <v>194</v>
      </c>
      <c r="C126">
        <v>0</v>
      </c>
      <c r="D126">
        <v>3</v>
      </c>
      <c r="E126">
        <v>1</v>
      </c>
      <c r="F126">
        <v>0</v>
      </c>
      <c r="G126">
        <v>0</v>
      </c>
      <c r="H126">
        <v>1</v>
      </c>
      <c r="I126">
        <v>1</v>
      </c>
      <c r="J126">
        <v>2</v>
      </c>
      <c r="K126">
        <v>2</v>
      </c>
    </row>
    <row r="127" spans="2:11" ht="15" customHeight="1" thickBot="1" x14ac:dyDescent="0.25">
      <c r="B127" s="59" t="s">
        <v>195</v>
      </c>
      <c r="C127">
        <v>0</v>
      </c>
      <c r="D127">
        <v>6</v>
      </c>
      <c r="E127">
        <v>2</v>
      </c>
      <c r="F127">
        <v>0</v>
      </c>
      <c r="G127">
        <v>0</v>
      </c>
      <c r="H127">
        <v>1</v>
      </c>
      <c r="I127">
        <v>1</v>
      </c>
      <c r="J127">
        <v>1</v>
      </c>
      <c r="K127">
        <v>0</v>
      </c>
    </row>
    <row r="128" spans="2:11" ht="15" customHeight="1" thickBot="1" x14ac:dyDescent="0.25">
      <c r="B128" s="39" t="s">
        <v>196</v>
      </c>
      <c r="C128">
        <v>0</v>
      </c>
      <c r="D128">
        <v>17</v>
      </c>
      <c r="E128">
        <v>5</v>
      </c>
      <c r="F128">
        <v>0</v>
      </c>
      <c r="G128">
        <v>0</v>
      </c>
      <c r="H128">
        <v>2</v>
      </c>
      <c r="I128">
        <v>12</v>
      </c>
      <c r="J128">
        <v>8</v>
      </c>
      <c r="K128">
        <v>7</v>
      </c>
    </row>
    <row r="129" spans="2:11" ht="15" customHeight="1" thickBot="1" x14ac:dyDescent="0.25">
      <c r="B129" s="39" t="s">
        <v>197</v>
      </c>
      <c r="C129">
        <v>0</v>
      </c>
      <c r="D129">
        <v>54</v>
      </c>
      <c r="E129">
        <v>33</v>
      </c>
      <c r="F129">
        <v>0</v>
      </c>
      <c r="G129">
        <v>0</v>
      </c>
      <c r="H129">
        <v>7</v>
      </c>
      <c r="I129">
        <v>22</v>
      </c>
      <c r="J129">
        <v>16</v>
      </c>
      <c r="K129">
        <v>20</v>
      </c>
    </row>
    <row r="130" spans="2:11" ht="15" customHeight="1" thickBot="1" x14ac:dyDescent="0.25">
      <c r="B130" s="39" t="s">
        <v>198</v>
      </c>
      <c r="C130">
        <v>0</v>
      </c>
      <c r="D130">
        <v>184</v>
      </c>
      <c r="E130">
        <v>90</v>
      </c>
      <c r="F130">
        <v>11</v>
      </c>
      <c r="G130">
        <v>0</v>
      </c>
      <c r="H130">
        <v>51</v>
      </c>
      <c r="I130">
        <v>123</v>
      </c>
      <c r="J130">
        <v>69</v>
      </c>
      <c r="K130">
        <v>76</v>
      </c>
    </row>
    <row r="131" spans="2:11" ht="15" customHeight="1" thickBot="1" x14ac:dyDescent="0.25">
      <c r="B131" s="39" t="s">
        <v>199</v>
      </c>
      <c r="C131">
        <v>0</v>
      </c>
      <c r="D131">
        <v>34</v>
      </c>
      <c r="E131">
        <v>13</v>
      </c>
      <c r="F131">
        <v>1</v>
      </c>
      <c r="G131">
        <v>0</v>
      </c>
      <c r="H131">
        <v>4</v>
      </c>
      <c r="I131">
        <v>10</v>
      </c>
      <c r="J131">
        <v>19</v>
      </c>
      <c r="K131">
        <v>8</v>
      </c>
    </row>
    <row r="132" spans="2:11" ht="15" customHeight="1" thickBot="1" x14ac:dyDescent="0.25">
      <c r="B132" s="39" t="s">
        <v>200</v>
      </c>
      <c r="C132">
        <v>0</v>
      </c>
      <c r="D132">
        <v>34</v>
      </c>
      <c r="E132">
        <v>24</v>
      </c>
      <c r="F132">
        <v>1</v>
      </c>
      <c r="G132">
        <v>1</v>
      </c>
      <c r="H132">
        <v>11</v>
      </c>
      <c r="I132">
        <v>7</v>
      </c>
      <c r="J132">
        <v>24</v>
      </c>
      <c r="K132">
        <v>23</v>
      </c>
    </row>
    <row r="133" spans="2:11" ht="15" customHeight="1" thickBot="1" x14ac:dyDescent="0.25">
      <c r="B133" s="59" t="s">
        <v>201</v>
      </c>
      <c r="C133">
        <v>0</v>
      </c>
      <c r="D133">
        <v>8</v>
      </c>
      <c r="E133">
        <v>2</v>
      </c>
      <c r="F133">
        <v>0</v>
      </c>
      <c r="G133">
        <v>0</v>
      </c>
      <c r="H133">
        <v>2</v>
      </c>
      <c r="I133">
        <v>4</v>
      </c>
      <c r="J133">
        <v>2</v>
      </c>
      <c r="K133">
        <v>3</v>
      </c>
    </row>
    <row r="134" spans="2:11" ht="15" customHeight="1" thickBot="1" x14ac:dyDescent="0.25">
      <c r="B134" s="61" t="s">
        <v>202</v>
      </c>
      <c r="C134">
        <v>0</v>
      </c>
      <c r="D134">
        <v>30</v>
      </c>
      <c r="E134">
        <v>27</v>
      </c>
      <c r="F134">
        <v>5</v>
      </c>
      <c r="G134">
        <v>2</v>
      </c>
      <c r="H134">
        <v>5</v>
      </c>
      <c r="I134">
        <v>23</v>
      </c>
      <c r="J134">
        <v>20</v>
      </c>
      <c r="K134">
        <v>32</v>
      </c>
    </row>
    <row r="135" spans="2:11" ht="15" customHeight="1" thickBot="1" x14ac:dyDescent="0.25">
      <c r="B135" s="39" t="s">
        <v>203</v>
      </c>
      <c r="C135">
        <v>0</v>
      </c>
      <c r="D135">
        <v>82</v>
      </c>
      <c r="E135">
        <v>89</v>
      </c>
      <c r="F135">
        <v>1</v>
      </c>
      <c r="G135">
        <v>3</v>
      </c>
      <c r="H135">
        <v>36</v>
      </c>
      <c r="I135">
        <v>77</v>
      </c>
      <c r="J135">
        <v>75</v>
      </c>
      <c r="K135">
        <v>84</v>
      </c>
    </row>
    <row r="136" spans="2:11" ht="15" customHeight="1" thickBot="1" x14ac:dyDescent="0.25">
      <c r="B136" s="39" t="s">
        <v>204</v>
      </c>
      <c r="C136">
        <v>0</v>
      </c>
      <c r="D136">
        <v>32</v>
      </c>
      <c r="E136">
        <v>26</v>
      </c>
      <c r="F136">
        <v>2</v>
      </c>
      <c r="G136">
        <v>0</v>
      </c>
      <c r="H136">
        <v>6</v>
      </c>
      <c r="I136">
        <v>17</v>
      </c>
      <c r="J136">
        <v>14</v>
      </c>
      <c r="K136">
        <v>31</v>
      </c>
    </row>
    <row r="137" spans="2:11" ht="15" customHeight="1" thickBot="1" x14ac:dyDescent="0.25">
      <c r="B137" s="39" t="s">
        <v>205</v>
      </c>
      <c r="C137">
        <v>0</v>
      </c>
      <c r="D137">
        <v>12</v>
      </c>
      <c r="E137">
        <v>12</v>
      </c>
      <c r="F137">
        <v>1</v>
      </c>
      <c r="G137">
        <v>0</v>
      </c>
      <c r="H137">
        <v>3</v>
      </c>
      <c r="I137">
        <v>10</v>
      </c>
      <c r="J137">
        <v>11</v>
      </c>
      <c r="K137">
        <v>16</v>
      </c>
    </row>
    <row r="138" spans="2:11" ht="15" customHeight="1" thickBot="1" x14ac:dyDescent="0.25">
      <c r="B138" s="39" t="s">
        <v>206</v>
      </c>
      <c r="C138">
        <v>1</v>
      </c>
      <c r="D138">
        <v>48</v>
      </c>
      <c r="E138">
        <v>41</v>
      </c>
      <c r="F138">
        <v>9</v>
      </c>
      <c r="G138">
        <v>1</v>
      </c>
      <c r="H138">
        <v>9</v>
      </c>
      <c r="I138">
        <v>44</v>
      </c>
      <c r="J138">
        <v>30</v>
      </c>
      <c r="K138">
        <v>32</v>
      </c>
    </row>
    <row r="139" spans="2:11" ht="15" customHeight="1" thickBot="1" x14ac:dyDescent="0.25">
      <c r="B139" s="39" t="s">
        <v>207</v>
      </c>
      <c r="C139">
        <v>0</v>
      </c>
      <c r="D139">
        <v>52</v>
      </c>
      <c r="E139">
        <v>44</v>
      </c>
      <c r="F139">
        <v>1</v>
      </c>
      <c r="G139">
        <v>5</v>
      </c>
      <c r="H139">
        <v>9</v>
      </c>
      <c r="I139">
        <v>29</v>
      </c>
      <c r="J139">
        <v>26</v>
      </c>
      <c r="K139">
        <v>43</v>
      </c>
    </row>
    <row r="140" spans="2:11" ht="15" customHeight="1" thickBot="1" x14ac:dyDescent="0.25">
      <c r="B140" s="59" t="s">
        <v>208</v>
      </c>
      <c r="C140">
        <v>0</v>
      </c>
      <c r="D140">
        <v>15</v>
      </c>
      <c r="E140">
        <v>10</v>
      </c>
      <c r="F140">
        <v>1</v>
      </c>
      <c r="G140">
        <v>0</v>
      </c>
      <c r="H140">
        <v>3</v>
      </c>
      <c r="I140">
        <v>8</v>
      </c>
      <c r="J140">
        <v>6</v>
      </c>
      <c r="K140">
        <v>15</v>
      </c>
    </row>
    <row r="141" spans="2:11" ht="15" customHeight="1" thickBot="1" x14ac:dyDescent="0.25">
      <c r="B141" s="39" t="s">
        <v>209</v>
      </c>
      <c r="C141">
        <v>0</v>
      </c>
      <c r="D141">
        <v>29</v>
      </c>
      <c r="E141">
        <v>24</v>
      </c>
      <c r="F141">
        <v>0</v>
      </c>
      <c r="G141">
        <v>1</v>
      </c>
      <c r="H141">
        <v>1</v>
      </c>
      <c r="I141">
        <v>13</v>
      </c>
      <c r="J141">
        <v>21</v>
      </c>
      <c r="K141">
        <v>17</v>
      </c>
    </row>
    <row r="142" spans="2:11" ht="15" customHeight="1" thickBot="1" x14ac:dyDescent="0.25">
      <c r="B142" s="39" t="s">
        <v>210</v>
      </c>
      <c r="C142">
        <v>0</v>
      </c>
      <c r="D142">
        <v>2</v>
      </c>
      <c r="E142">
        <v>4</v>
      </c>
      <c r="F142">
        <v>0</v>
      </c>
      <c r="G142">
        <v>0</v>
      </c>
      <c r="H142">
        <v>1</v>
      </c>
      <c r="I142">
        <v>0</v>
      </c>
      <c r="J142">
        <v>1</v>
      </c>
      <c r="K142">
        <v>0</v>
      </c>
    </row>
    <row r="143" spans="2:11" ht="15" customHeight="1" thickBot="1" x14ac:dyDescent="0.25">
      <c r="B143" s="39" t="s">
        <v>211</v>
      </c>
      <c r="C143">
        <v>0</v>
      </c>
      <c r="D143">
        <v>70</v>
      </c>
      <c r="E143">
        <v>58</v>
      </c>
      <c r="F143">
        <v>1</v>
      </c>
      <c r="G143">
        <v>0</v>
      </c>
      <c r="H143">
        <v>10</v>
      </c>
      <c r="I143">
        <v>41</v>
      </c>
      <c r="J143">
        <v>47</v>
      </c>
      <c r="K143">
        <v>39</v>
      </c>
    </row>
    <row r="144" spans="2:11" ht="15" customHeight="1" thickBot="1" x14ac:dyDescent="0.25">
      <c r="B144" s="39" t="s">
        <v>212</v>
      </c>
      <c r="C144">
        <v>0</v>
      </c>
      <c r="D144">
        <v>18</v>
      </c>
      <c r="E144">
        <v>7</v>
      </c>
      <c r="F144">
        <v>1</v>
      </c>
      <c r="G144">
        <v>0</v>
      </c>
      <c r="H144">
        <v>5</v>
      </c>
      <c r="I144">
        <v>2</v>
      </c>
      <c r="J144">
        <v>7</v>
      </c>
      <c r="K144">
        <v>11</v>
      </c>
    </row>
    <row r="145" spans="2:11" ht="15" customHeight="1" thickBot="1" x14ac:dyDescent="0.25">
      <c r="B145" s="39" t="s">
        <v>213</v>
      </c>
      <c r="C145">
        <v>0</v>
      </c>
      <c r="D145">
        <v>12</v>
      </c>
      <c r="E145">
        <v>14</v>
      </c>
      <c r="F145">
        <v>1</v>
      </c>
      <c r="G145">
        <v>1</v>
      </c>
      <c r="H145">
        <v>0</v>
      </c>
      <c r="I145">
        <v>5</v>
      </c>
      <c r="J145">
        <v>9</v>
      </c>
      <c r="K145">
        <v>12</v>
      </c>
    </row>
    <row r="146" spans="2:11" ht="15" customHeight="1" thickBot="1" x14ac:dyDescent="0.25">
      <c r="B146" s="39" t="s">
        <v>214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2</v>
      </c>
      <c r="J146">
        <v>3</v>
      </c>
      <c r="K146">
        <v>2</v>
      </c>
    </row>
    <row r="147" spans="2:11" ht="15" customHeight="1" thickBot="1" x14ac:dyDescent="0.25">
      <c r="B147" s="39" t="s">
        <v>215</v>
      </c>
      <c r="C147">
        <v>0</v>
      </c>
      <c r="D147">
        <v>70</v>
      </c>
      <c r="E147">
        <v>43</v>
      </c>
      <c r="F147">
        <v>4</v>
      </c>
      <c r="G147">
        <v>0</v>
      </c>
      <c r="H147">
        <v>13</v>
      </c>
      <c r="I147">
        <v>36</v>
      </c>
      <c r="J147">
        <v>50</v>
      </c>
      <c r="K147">
        <v>27</v>
      </c>
    </row>
    <row r="148" spans="2:11" ht="15" customHeight="1" thickBot="1" x14ac:dyDescent="0.25">
      <c r="B148" s="39" t="s">
        <v>216</v>
      </c>
      <c r="C148">
        <v>0</v>
      </c>
      <c r="D148">
        <v>40</v>
      </c>
      <c r="E148">
        <v>31</v>
      </c>
      <c r="F148">
        <v>0</v>
      </c>
      <c r="G148">
        <v>0</v>
      </c>
      <c r="H148">
        <v>8</v>
      </c>
      <c r="I148">
        <v>14</v>
      </c>
      <c r="J148">
        <v>11</v>
      </c>
      <c r="K148">
        <v>11</v>
      </c>
    </row>
    <row r="149" spans="2:11" ht="15" customHeight="1" thickBot="1" x14ac:dyDescent="0.25">
      <c r="B149" s="39" t="s">
        <v>217</v>
      </c>
      <c r="C149">
        <v>0</v>
      </c>
      <c r="D149">
        <v>12</v>
      </c>
      <c r="E149">
        <v>10</v>
      </c>
      <c r="F149">
        <v>0</v>
      </c>
      <c r="G149">
        <v>0</v>
      </c>
      <c r="H149">
        <v>2</v>
      </c>
      <c r="I149">
        <v>5</v>
      </c>
      <c r="J149">
        <v>10</v>
      </c>
      <c r="K149">
        <v>11</v>
      </c>
    </row>
    <row r="150" spans="2:11" ht="15" customHeight="1" thickBot="1" x14ac:dyDescent="0.25">
      <c r="B150" s="39" t="s">
        <v>218</v>
      </c>
      <c r="C150">
        <v>0</v>
      </c>
      <c r="D150">
        <v>7</v>
      </c>
      <c r="E150">
        <v>5</v>
      </c>
      <c r="F150">
        <v>0</v>
      </c>
      <c r="G150">
        <v>0</v>
      </c>
      <c r="H150">
        <v>0</v>
      </c>
      <c r="I150">
        <v>0</v>
      </c>
      <c r="J150">
        <v>4</v>
      </c>
      <c r="K150">
        <v>5</v>
      </c>
    </row>
    <row r="151" spans="2:11" ht="15" customHeight="1" thickBot="1" x14ac:dyDescent="0.25">
      <c r="B151" s="39" t="s">
        <v>219</v>
      </c>
      <c r="C151">
        <v>0</v>
      </c>
      <c r="D151">
        <v>25</v>
      </c>
      <c r="E151">
        <v>16</v>
      </c>
      <c r="F151">
        <v>0</v>
      </c>
      <c r="G151">
        <v>1</v>
      </c>
      <c r="H151">
        <v>8</v>
      </c>
      <c r="I151">
        <v>11</v>
      </c>
      <c r="J151">
        <v>13</v>
      </c>
      <c r="K151">
        <v>13</v>
      </c>
    </row>
    <row r="152" spans="2:11" ht="15" customHeight="1" thickBot="1" x14ac:dyDescent="0.25">
      <c r="B152" s="57" t="s">
        <v>220</v>
      </c>
      <c r="C152">
        <v>0</v>
      </c>
      <c r="D152">
        <v>50</v>
      </c>
      <c r="E152">
        <v>44</v>
      </c>
      <c r="F152">
        <v>3</v>
      </c>
      <c r="G152">
        <v>1</v>
      </c>
      <c r="H152">
        <v>7</v>
      </c>
      <c r="I152">
        <v>19</v>
      </c>
      <c r="J152">
        <v>28</v>
      </c>
      <c r="K152">
        <v>25</v>
      </c>
    </row>
    <row r="153" spans="2:11" ht="15" customHeight="1" thickBot="1" x14ac:dyDescent="0.25">
      <c r="B153" s="61" t="s">
        <v>221</v>
      </c>
      <c r="C153">
        <v>0</v>
      </c>
      <c r="D153">
        <v>35</v>
      </c>
      <c r="E153">
        <v>22</v>
      </c>
      <c r="F153">
        <v>1</v>
      </c>
      <c r="G153">
        <v>3</v>
      </c>
      <c r="H153">
        <v>4</v>
      </c>
      <c r="I153">
        <v>4</v>
      </c>
      <c r="J153">
        <v>6</v>
      </c>
      <c r="K153">
        <v>4</v>
      </c>
    </row>
    <row r="154" spans="2:11" ht="15" customHeight="1" thickBot="1" x14ac:dyDescent="0.25">
      <c r="B154" s="39" t="s">
        <v>222</v>
      </c>
      <c r="C154">
        <v>0</v>
      </c>
      <c r="D154">
        <v>7</v>
      </c>
      <c r="E154">
        <v>4</v>
      </c>
      <c r="F154">
        <v>1</v>
      </c>
      <c r="G154">
        <v>0</v>
      </c>
      <c r="H154">
        <v>0</v>
      </c>
      <c r="I154">
        <v>2</v>
      </c>
      <c r="J154">
        <v>4</v>
      </c>
      <c r="K154">
        <v>2</v>
      </c>
    </row>
    <row r="155" spans="2:11" ht="15" customHeight="1" thickBot="1" x14ac:dyDescent="0.25">
      <c r="B155" s="39" t="s">
        <v>223</v>
      </c>
      <c r="C155">
        <v>0</v>
      </c>
      <c r="D155">
        <v>68</v>
      </c>
      <c r="E155">
        <v>35</v>
      </c>
      <c r="F155">
        <v>4</v>
      </c>
      <c r="G155">
        <v>1</v>
      </c>
      <c r="H155">
        <v>18</v>
      </c>
      <c r="I155">
        <v>32</v>
      </c>
      <c r="J155">
        <v>25</v>
      </c>
      <c r="K155">
        <v>19</v>
      </c>
    </row>
    <row r="156" spans="2:11" ht="15" customHeight="1" thickBot="1" x14ac:dyDescent="0.25">
      <c r="B156" s="39" t="s">
        <v>224</v>
      </c>
      <c r="C156">
        <v>0</v>
      </c>
      <c r="D156">
        <v>2</v>
      </c>
      <c r="E156">
        <v>1</v>
      </c>
      <c r="F156">
        <v>0</v>
      </c>
      <c r="G156">
        <v>0</v>
      </c>
      <c r="H156">
        <v>0</v>
      </c>
      <c r="I156">
        <v>2</v>
      </c>
      <c r="J156">
        <v>2</v>
      </c>
      <c r="K156">
        <v>3</v>
      </c>
    </row>
    <row r="157" spans="2:11" ht="15" customHeight="1" thickBot="1" x14ac:dyDescent="0.25">
      <c r="B157" s="39" t="s">
        <v>225</v>
      </c>
      <c r="C157">
        <v>0</v>
      </c>
      <c r="D157">
        <v>3</v>
      </c>
      <c r="E157">
        <v>1</v>
      </c>
      <c r="F157">
        <v>0</v>
      </c>
      <c r="G157">
        <v>0</v>
      </c>
      <c r="H157">
        <v>0</v>
      </c>
      <c r="I157">
        <v>2</v>
      </c>
      <c r="J157">
        <v>0</v>
      </c>
      <c r="K157">
        <v>1</v>
      </c>
    </row>
    <row r="158" spans="2:11" ht="15" customHeight="1" thickBot="1" x14ac:dyDescent="0.25">
      <c r="B158" s="39" t="s">
        <v>226</v>
      </c>
      <c r="C158">
        <v>0</v>
      </c>
      <c r="D158">
        <v>7</v>
      </c>
      <c r="E158">
        <v>5</v>
      </c>
      <c r="F158">
        <v>0</v>
      </c>
      <c r="G158">
        <v>0</v>
      </c>
      <c r="H158">
        <v>2</v>
      </c>
      <c r="I158">
        <v>2</v>
      </c>
      <c r="J158">
        <v>3</v>
      </c>
      <c r="K158">
        <v>2</v>
      </c>
    </row>
    <row r="159" spans="2:11" ht="15" customHeight="1" thickBot="1" x14ac:dyDescent="0.25">
      <c r="B159" s="39" t="s">
        <v>227</v>
      </c>
      <c r="C159">
        <v>0</v>
      </c>
      <c r="D159">
        <v>9</v>
      </c>
      <c r="E159">
        <v>7</v>
      </c>
      <c r="F159">
        <v>1</v>
      </c>
      <c r="G159">
        <v>1</v>
      </c>
      <c r="H159">
        <v>2</v>
      </c>
      <c r="I159">
        <v>7</v>
      </c>
      <c r="J159">
        <v>3</v>
      </c>
      <c r="K159">
        <v>5</v>
      </c>
    </row>
    <row r="160" spans="2:11" ht="15" customHeight="1" thickBot="1" x14ac:dyDescent="0.25">
      <c r="B160" s="59" t="s">
        <v>228</v>
      </c>
      <c r="C160">
        <v>0</v>
      </c>
      <c r="D160">
        <v>5</v>
      </c>
      <c r="E160">
        <v>3</v>
      </c>
      <c r="F160">
        <v>1</v>
      </c>
      <c r="G160">
        <v>0</v>
      </c>
      <c r="H160">
        <v>4</v>
      </c>
      <c r="I160">
        <v>1</v>
      </c>
      <c r="J160">
        <v>6</v>
      </c>
      <c r="K160">
        <v>5</v>
      </c>
    </row>
    <row r="161" spans="2:11" ht="15" customHeight="1" thickBot="1" x14ac:dyDescent="0.25">
      <c r="B161" s="39" t="s">
        <v>229</v>
      </c>
      <c r="C161">
        <v>0</v>
      </c>
      <c r="D161">
        <v>1</v>
      </c>
      <c r="E161">
        <v>5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</row>
    <row r="162" spans="2:11" ht="15" customHeight="1" thickBot="1" x14ac:dyDescent="0.25">
      <c r="B162" s="39" t="s">
        <v>230</v>
      </c>
      <c r="C162">
        <v>0</v>
      </c>
      <c r="D162">
        <v>5</v>
      </c>
      <c r="E162">
        <v>0</v>
      </c>
      <c r="F162">
        <v>0</v>
      </c>
      <c r="G162">
        <v>0</v>
      </c>
      <c r="H162">
        <v>0</v>
      </c>
      <c r="I162">
        <v>3</v>
      </c>
      <c r="J162">
        <v>2</v>
      </c>
      <c r="K162">
        <v>2</v>
      </c>
    </row>
    <row r="163" spans="2:11" ht="15" customHeight="1" thickBot="1" x14ac:dyDescent="0.25">
      <c r="B163" s="39" t="s">
        <v>231</v>
      </c>
      <c r="C163">
        <v>0</v>
      </c>
      <c r="D163">
        <v>15</v>
      </c>
      <c r="E163">
        <v>14</v>
      </c>
      <c r="F163">
        <v>1</v>
      </c>
      <c r="G163">
        <v>1</v>
      </c>
      <c r="H163">
        <v>3</v>
      </c>
      <c r="I163">
        <v>5</v>
      </c>
      <c r="J163">
        <v>2</v>
      </c>
      <c r="K163">
        <v>5</v>
      </c>
    </row>
    <row r="164" spans="2:11" ht="15" customHeight="1" thickBot="1" x14ac:dyDescent="0.25">
      <c r="B164" s="57" t="s">
        <v>232</v>
      </c>
      <c r="C164">
        <v>0</v>
      </c>
      <c r="D164">
        <v>0</v>
      </c>
      <c r="E164">
        <v>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</row>
    <row r="165" spans="2:11" ht="15" customHeight="1" thickBot="1" x14ac:dyDescent="0.25">
      <c r="B165" s="61" t="s">
        <v>233</v>
      </c>
      <c r="C165">
        <v>0</v>
      </c>
      <c r="D165">
        <v>56</v>
      </c>
      <c r="E165">
        <v>27</v>
      </c>
      <c r="F165">
        <v>3</v>
      </c>
      <c r="G165">
        <v>0</v>
      </c>
      <c r="H165">
        <v>7</v>
      </c>
      <c r="I165">
        <v>27</v>
      </c>
      <c r="J165">
        <v>8</v>
      </c>
      <c r="K165">
        <v>15</v>
      </c>
    </row>
    <row r="166" spans="2:11" ht="15" customHeight="1" thickBot="1" x14ac:dyDescent="0.25">
      <c r="B166" s="39" t="s">
        <v>234</v>
      </c>
      <c r="C166">
        <v>0</v>
      </c>
      <c r="D166">
        <v>9</v>
      </c>
      <c r="E166">
        <v>8</v>
      </c>
      <c r="F166">
        <v>0</v>
      </c>
      <c r="G166">
        <v>0</v>
      </c>
      <c r="H166">
        <v>0</v>
      </c>
      <c r="I166">
        <v>9</v>
      </c>
      <c r="J166">
        <v>0</v>
      </c>
      <c r="K166">
        <v>5</v>
      </c>
    </row>
    <row r="167" spans="2:11" ht="15" customHeight="1" thickBot="1" x14ac:dyDescent="0.25">
      <c r="B167" s="39" t="s">
        <v>235</v>
      </c>
      <c r="C167">
        <v>0</v>
      </c>
      <c r="D167">
        <v>6</v>
      </c>
      <c r="E167">
        <v>2</v>
      </c>
      <c r="F167">
        <v>3</v>
      </c>
      <c r="G167">
        <v>1</v>
      </c>
      <c r="H167">
        <v>1</v>
      </c>
      <c r="I167">
        <v>2</v>
      </c>
      <c r="J167">
        <v>0</v>
      </c>
      <c r="K167">
        <v>3</v>
      </c>
    </row>
    <row r="168" spans="2:11" ht="15" customHeight="1" thickBot="1" x14ac:dyDescent="0.25">
      <c r="B168" s="39" t="s">
        <v>236</v>
      </c>
      <c r="C168">
        <v>0</v>
      </c>
      <c r="D168">
        <v>10</v>
      </c>
      <c r="E168">
        <v>11</v>
      </c>
      <c r="F168">
        <v>0</v>
      </c>
      <c r="G168">
        <v>0</v>
      </c>
      <c r="H168">
        <v>1</v>
      </c>
      <c r="I168">
        <v>1</v>
      </c>
      <c r="J168">
        <v>4</v>
      </c>
      <c r="K168">
        <v>1</v>
      </c>
    </row>
    <row r="169" spans="2:11" ht="15" customHeight="1" thickBot="1" x14ac:dyDescent="0.25">
      <c r="B169" s="39" t="s">
        <v>237</v>
      </c>
      <c r="C169">
        <v>0</v>
      </c>
      <c r="D169">
        <v>1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1</v>
      </c>
      <c r="K169">
        <v>2</v>
      </c>
    </row>
    <row r="170" spans="2:11" ht="15" customHeight="1" thickBot="1" x14ac:dyDescent="0.25">
      <c r="B170" s="39" t="s">
        <v>238</v>
      </c>
      <c r="C170">
        <v>0</v>
      </c>
      <c r="D170">
        <v>0</v>
      </c>
      <c r="E170">
        <v>2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</row>
    <row r="171" spans="2:11" ht="15" customHeight="1" thickBot="1" x14ac:dyDescent="0.25">
      <c r="B171" s="59" t="s">
        <v>239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</row>
    <row r="172" spans="2:11" ht="15" customHeight="1" thickBot="1" x14ac:dyDescent="0.25">
      <c r="B172" s="39" t="s">
        <v>240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1</v>
      </c>
      <c r="J172">
        <v>0</v>
      </c>
      <c r="K172">
        <v>0</v>
      </c>
    </row>
    <row r="173" spans="2:11" ht="15" customHeight="1" thickBot="1" x14ac:dyDescent="0.25">
      <c r="B173" s="39" t="s">
        <v>241</v>
      </c>
      <c r="C173">
        <v>0</v>
      </c>
      <c r="D173">
        <v>54</v>
      </c>
      <c r="E173">
        <v>33</v>
      </c>
      <c r="F173">
        <v>1</v>
      </c>
      <c r="G173">
        <v>1</v>
      </c>
      <c r="H173">
        <v>9</v>
      </c>
      <c r="I173">
        <v>28</v>
      </c>
      <c r="J173">
        <v>14</v>
      </c>
      <c r="K173">
        <v>23</v>
      </c>
    </row>
    <row r="174" spans="2:11" ht="15" customHeight="1" thickBot="1" x14ac:dyDescent="0.25">
      <c r="B174" s="39" t="s">
        <v>242</v>
      </c>
      <c r="C174">
        <v>0</v>
      </c>
      <c r="D174">
        <v>4</v>
      </c>
      <c r="E174">
        <v>5</v>
      </c>
      <c r="F174">
        <v>0</v>
      </c>
      <c r="G174">
        <v>0</v>
      </c>
      <c r="H174">
        <v>0</v>
      </c>
      <c r="I174">
        <v>3</v>
      </c>
      <c r="J174">
        <v>1</v>
      </c>
      <c r="K174">
        <v>4</v>
      </c>
    </row>
    <row r="175" spans="2:11" ht="15" customHeight="1" thickBot="1" x14ac:dyDescent="0.25">
      <c r="B175" s="39" t="s">
        <v>243</v>
      </c>
      <c r="C175">
        <v>0</v>
      </c>
      <c r="D175">
        <v>23</v>
      </c>
      <c r="E175">
        <v>14</v>
      </c>
      <c r="F175">
        <v>1</v>
      </c>
      <c r="G175">
        <v>1</v>
      </c>
      <c r="H175">
        <v>4</v>
      </c>
      <c r="I175">
        <v>20</v>
      </c>
      <c r="J175">
        <v>7</v>
      </c>
      <c r="K175">
        <v>7</v>
      </c>
    </row>
    <row r="176" spans="2:11" ht="15" customHeight="1" thickBot="1" x14ac:dyDescent="0.25">
      <c r="B176" s="39" t="s">
        <v>244</v>
      </c>
      <c r="C176">
        <v>0</v>
      </c>
      <c r="D176">
        <v>3</v>
      </c>
      <c r="E176">
        <v>1</v>
      </c>
      <c r="F176">
        <v>1</v>
      </c>
      <c r="G176">
        <v>0</v>
      </c>
      <c r="H176">
        <v>0</v>
      </c>
      <c r="I176">
        <v>2</v>
      </c>
      <c r="J176">
        <v>4</v>
      </c>
      <c r="K176">
        <v>1</v>
      </c>
    </row>
    <row r="177" spans="2:11" ht="15" customHeight="1" thickBot="1" x14ac:dyDescent="0.25">
      <c r="B177" s="39" t="s">
        <v>245</v>
      </c>
      <c r="C177">
        <v>0</v>
      </c>
      <c r="D177">
        <v>1</v>
      </c>
      <c r="E177">
        <v>3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</row>
    <row r="178" spans="2:11" ht="15" customHeight="1" thickBot="1" x14ac:dyDescent="0.25">
      <c r="B178" s="57" t="s">
        <v>246</v>
      </c>
      <c r="C178">
        <v>0</v>
      </c>
      <c r="D178">
        <v>2</v>
      </c>
      <c r="E178">
        <v>2</v>
      </c>
      <c r="F178">
        <v>0</v>
      </c>
      <c r="G178">
        <v>1</v>
      </c>
      <c r="H178">
        <v>0</v>
      </c>
      <c r="I178">
        <v>1</v>
      </c>
      <c r="J178">
        <v>0</v>
      </c>
      <c r="K178">
        <v>1</v>
      </c>
    </row>
    <row r="179" spans="2:11" ht="15" customHeight="1" thickBot="1" x14ac:dyDescent="0.25">
      <c r="B179" s="61" t="s">
        <v>247</v>
      </c>
      <c r="C179">
        <v>0</v>
      </c>
      <c r="D179">
        <v>24</v>
      </c>
      <c r="E179">
        <v>14</v>
      </c>
      <c r="F179">
        <v>2</v>
      </c>
      <c r="G179">
        <v>1</v>
      </c>
      <c r="H179">
        <v>4</v>
      </c>
      <c r="I179">
        <v>13</v>
      </c>
      <c r="J179">
        <v>3</v>
      </c>
      <c r="K179">
        <v>14</v>
      </c>
    </row>
    <row r="180" spans="2:11" ht="15" customHeight="1" thickBot="1" x14ac:dyDescent="0.25">
      <c r="B180" s="39" t="s">
        <v>248</v>
      </c>
      <c r="C180">
        <v>0</v>
      </c>
      <c r="D180">
        <v>3</v>
      </c>
      <c r="E180">
        <v>2</v>
      </c>
      <c r="F180">
        <v>1</v>
      </c>
      <c r="G180">
        <v>0</v>
      </c>
      <c r="H180">
        <v>0</v>
      </c>
      <c r="I180">
        <v>2</v>
      </c>
      <c r="J180">
        <v>0</v>
      </c>
      <c r="K180">
        <v>3</v>
      </c>
    </row>
    <row r="181" spans="2:11" ht="15" customHeight="1" thickBot="1" x14ac:dyDescent="0.25">
      <c r="B181" s="59" t="s">
        <v>249</v>
      </c>
      <c r="C181">
        <v>0</v>
      </c>
      <c r="D181">
        <v>6</v>
      </c>
      <c r="E181">
        <v>0</v>
      </c>
      <c r="F181">
        <v>0</v>
      </c>
      <c r="G181">
        <v>0</v>
      </c>
      <c r="H181">
        <v>1</v>
      </c>
      <c r="I181">
        <v>4</v>
      </c>
      <c r="J181">
        <v>1</v>
      </c>
      <c r="K181">
        <v>0</v>
      </c>
    </row>
    <row r="182" spans="2:11" ht="15" customHeight="1" thickBot="1" x14ac:dyDescent="0.25">
      <c r="B182" s="39" t="s">
        <v>250</v>
      </c>
      <c r="C182">
        <v>0</v>
      </c>
      <c r="D182">
        <v>50</v>
      </c>
      <c r="E182">
        <v>37</v>
      </c>
      <c r="F182">
        <v>2</v>
      </c>
      <c r="G182">
        <v>1</v>
      </c>
      <c r="H182">
        <v>9</v>
      </c>
      <c r="I182">
        <v>39</v>
      </c>
      <c r="J182">
        <v>14</v>
      </c>
      <c r="K182">
        <v>9</v>
      </c>
    </row>
    <row r="183" spans="2:11" ht="15" customHeight="1" thickBot="1" x14ac:dyDescent="0.25">
      <c r="B183" s="39" t="s">
        <v>251</v>
      </c>
      <c r="C183">
        <v>0</v>
      </c>
      <c r="D183">
        <v>6</v>
      </c>
      <c r="E183">
        <v>3</v>
      </c>
      <c r="F183">
        <v>0</v>
      </c>
      <c r="G183">
        <v>0</v>
      </c>
      <c r="H183">
        <v>0</v>
      </c>
      <c r="I183">
        <v>2</v>
      </c>
      <c r="J183">
        <v>0</v>
      </c>
      <c r="K183">
        <v>0</v>
      </c>
    </row>
    <row r="184" spans="2:11" ht="15" customHeight="1" thickBot="1" x14ac:dyDescent="0.25">
      <c r="B184" s="39" t="s">
        <v>252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1</v>
      </c>
      <c r="J184">
        <v>1</v>
      </c>
      <c r="K184">
        <v>0</v>
      </c>
    </row>
    <row r="185" spans="2:11" ht="15" customHeight="1" thickBot="1" x14ac:dyDescent="0.25">
      <c r="B185" s="39" t="s">
        <v>253</v>
      </c>
      <c r="C185">
        <v>0</v>
      </c>
      <c r="D185">
        <v>4</v>
      </c>
      <c r="E185">
        <v>1</v>
      </c>
      <c r="F185">
        <v>0</v>
      </c>
      <c r="G185">
        <v>0</v>
      </c>
      <c r="H185">
        <v>1</v>
      </c>
      <c r="I185">
        <v>4</v>
      </c>
      <c r="J185">
        <v>0</v>
      </c>
      <c r="K185">
        <v>3</v>
      </c>
    </row>
    <row r="186" spans="2:11" ht="15" customHeight="1" thickBot="1" x14ac:dyDescent="0.25">
      <c r="B186" s="57" t="s">
        <v>254</v>
      </c>
      <c r="C186">
        <v>0</v>
      </c>
      <c r="D186">
        <v>5</v>
      </c>
      <c r="E186">
        <v>1</v>
      </c>
      <c r="F186">
        <v>0</v>
      </c>
      <c r="G186">
        <v>0</v>
      </c>
      <c r="H186">
        <v>2</v>
      </c>
      <c r="I186">
        <v>1</v>
      </c>
      <c r="J186">
        <v>1</v>
      </c>
      <c r="K186">
        <v>0</v>
      </c>
    </row>
    <row r="187" spans="2:11" ht="15" customHeight="1" thickBot="1" x14ac:dyDescent="0.25">
      <c r="B187" s="61" t="s">
        <v>255</v>
      </c>
      <c r="C187">
        <v>0</v>
      </c>
      <c r="D187">
        <v>22</v>
      </c>
      <c r="E187">
        <v>18</v>
      </c>
      <c r="F187">
        <v>0</v>
      </c>
      <c r="G187">
        <v>1</v>
      </c>
      <c r="H187">
        <v>1</v>
      </c>
      <c r="I187">
        <v>9</v>
      </c>
      <c r="J187">
        <v>5</v>
      </c>
      <c r="K187">
        <v>11</v>
      </c>
    </row>
    <row r="188" spans="2:11" ht="15" customHeight="1" thickBot="1" x14ac:dyDescent="0.25">
      <c r="B188" s="39" t="s">
        <v>256</v>
      </c>
      <c r="C188">
        <v>0</v>
      </c>
      <c r="D188">
        <v>2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5</v>
      </c>
    </row>
    <row r="189" spans="2:11" ht="15" customHeight="1" thickBot="1" x14ac:dyDescent="0.25">
      <c r="B189" s="39" t="s">
        <v>257</v>
      </c>
      <c r="C189">
        <v>0</v>
      </c>
      <c r="D189">
        <v>2</v>
      </c>
      <c r="E189">
        <v>0</v>
      </c>
      <c r="F189">
        <v>0</v>
      </c>
      <c r="G189">
        <v>0</v>
      </c>
      <c r="H189">
        <v>0</v>
      </c>
      <c r="I189">
        <v>2</v>
      </c>
      <c r="J189">
        <v>4</v>
      </c>
      <c r="K189">
        <v>1</v>
      </c>
    </row>
    <row r="190" spans="2:11" ht="15" customHeight="1" thickBot="1" x14ac:dyDescent="0.25">
      <c r="B190" s="59" t="s">
        <v>258</v>
      </c>
      <c r="C190">
        <v>0</v>
      </c>
      <c r="D190">
        <v>3</v>
      </c>
      <c r="E190">
        <v>3</v>
      </c>
      <c r="F190">
        <v>0</v>
      </c>
      <c r="G190">
        <v>0</v>
      </c>
      <c r="H190">
        <v>1</v>
      </c>
      <c r="I190">
        <v>1</v>
      </c>
      <c r="J190">
        <v>1</v>
      </c>
      <c r="K190">
        <v>2</v>
      </c>
    </row>
    <row r="191" spans="2:11" ht="15" customHeight="1" thickBot="1" x14ac:dyDescent="0.25">
      <c r="B191" s="39" t="s">
        <v>259</v>
      </c>
      <c r="C191">
        <v>0</v>
      </c>
      <c r="D191">
        <v>2</v>
      </c>
      <c r="E191">
        <v>0</v>
      </c>
      <c r="F191">
        <v>0</v>
      </c>
      <c r="G191">
        <v>0</v>
      </c>
      <c r="H191">
        <v>0</v>
      </c>
      <c r="I191">
        <v>1</v>
      </c>
      <c r="J191">
        <v>0</v>
      </c>
      <c r="K191">
        <v>0</v>
      </c>
    </row>
    <row r="192" spans="2:11" ht="15" customHeight="1" thickBot="1" x14ac:dyDescent="0.25">
      <c r="B192" s="39" t="s">
        <v>260</v>
      </c>
      <c r="C192">
        <v>0</v>
      </c>
      <c r="D192">
        <v>0</v>
      </c>
      <c r="E192">
        <v>2</v>
      </c>
      <c r="F192">
        <v>0</v>
      </c>
      <c r="G192">
        <v>0</v>
      </c>
      <c r="H192">
        <v>0</v>
      </c>
      <c r="I192">
        <v>1</v>
      </c>
      <c r="J192">
        <v>0</v>
      </c>
      <c r="K192">
        <v>0</v>
      </c>
    </row>
    <row r="193" spans="2:11" ht="15" customHeight="1" thickBot="1" x14ac:dyDescent="0.25">
      <c r="B193" s="59" t="s">
        <v>261</v>
      </c>
      <c r="C193">
        <v>0</v>
      </c>
      <c r="D193">
        <v>10</v>
      </c>
      <c r="E193">
        <v>8</v>
      </c>
      <c r="F193">
        <v>0</v>
      </c>
      <c r="G193">
        <v>0</v>
      </c>
      <c r="H193">
        <v>0</v>
      </c>
      <c r="I193">
        <v>4</v>
      </c>
      <c r="J193">
        <v>5</v>
      </c>
      <c r="K193">
        <v>5</v>
      </c>
    </row>
    <row r="194" spans="2:11" ht="15" customHeight="1" thickBot="1" x14ac:dyDescent="0.25">
      <c r="B194" s="39" t="s">
        <v>262</v>
      </c>
      <c r="C194">
        <v>0</v>
      </c>
      <c r="D194">
        <v>112</v>
      </c>
      <c r="E194">
        <v>45</v>
      </c>
      <c r="F194">
        <v>5</v>
      </c>
      <c r="G194">
        <v>1</v>
      </c>
      <c r="H194">
        <v>28</v>
      </c>
      <c r="I194">
        <v>71</v>
      </c>
      <c r="J194">
        <v>23</v>
      </c>
      <c r="K194">
        <v>33</v>
      </c>
    </row>
    <row r="195" spans="2:11" ht="15" customHeight="1" thickBot="1" x14ac:dyDescent="0.25">
      <c r="B195" s="39" t="s">
        <v>263</v>
      </c>
      <c r="C195">
        <v>0</v>
      </c>
      <c r="D195">
        <v>8</v>
      </c>
      <c r="E195">
        <v>1</v>
      </c>
      <c r="F195">
        <v>0</v>
      </c>
      <c r="G195">
        <v>0</v>
      </c>
      <c r="H195">
        <v>2</v>
      </c>
      <c r="I195">
        <v>6</v>
      </c>
      <c r="J195">
        <v>3</v>
      </c>
      <c r="K195">
        <v>3</v>
      </c>
    </row>
    <row r="196" spans="2:11" ht="15" customHeight="1" thickBot="1" x14ac:dyDescent="0.25">
      <c r="B196" s="59" t="s">
        <v>264</v>
      </c>
      <c r="C196">
        <v>0</v>
      </c>
      <c r="D196">
        <v>2</v>
      </c>
      <c r="E196">
        <v>1</v>
      </c>
      <c r="F196">
        <v>0</v>
      </c>
      <c r="G196">
        <v>0</v>
      </c>
      <c r="H196">
        <v>0</v>
      </c>
      <c r="I196">
        <v>1</v>
      </c>
      <c r="J196">
        <v>0</v>
      </c>
      <c r="K196">
        <v>1</v>
      </c>
    </row>
    <row r="197" spans="2:11" ht="15" customHeight="1" thickBot="1" x14ac:dyDescent="0.25">
      <c r="B197" s="39" t="s">
        <v>265</v>
      </c>
      <c r="C197">
        <v>0</v>
      </c>
      <c r="D197">
        <v>3</v>
      </c>
      <c r="E197">
        <v>2</v>
      </c>
      <c r="F197">
        <v>1</v>
      </c>
      <c r="G197">
        <v>0</v>
      </c>
      <c r="H197">
        <v>0</v>
      </c>
      <c r="I197">
        <v>0</v>
      </c>
      <c r="J197">
        <v>1</v>
      </c>
      <c r="K197">
        <v>1</v>
      </c>
    </row>
    <row r="198" spans="2:11" ht="15" customHeight="1" thickBot="1" x14ac:dyDescent="0.25">
      <c r="B198" s="39" t="s">
        <v>266</v>
      </c>
      <c r="C198">
        <v>0</v>
      </c>
      <c r="D198">
        <v>16</v>
      </c>
      <c r="E198">
        <v>13</v>
      </c>
      <c r="F198">
        <v>3</v>
      </c>
      <c r="G198">
        <v>0</v>
      </c>
      <c r="H198">
        <v>6</v>
      </c>
      <c r="I198">
        <v>14</v>
      </c>
      <c r="J198">
        <v>4</v>
      </c>
      <c r="K198">
        <v>2</v>
      </c>
    </row>
    <row r="199" spans="2:11" ht="15" customHeight="1" thickBot="1" x14ac:dyDescent="0.25">
      <c r="B199" s="39" t="s">
        <v>267</v>
      </c>
      <c r="C199">
        <v>0</v>
      </c>
      <c r="D199">
        <v>6</v>
      </c>
      <c r="E199">
        <v>5</v>
      </c>
      <c r="F199">
        <v>1</v>
      </c>
      <c r="G199">
        <v>1</v>
      </c>
      <c r="H199">
        <v>2</v>
      </c>
      <c r="I199">
        <v>3</v>
      </c>
      <c r="J199">
        <v>1</v>
      </c>
      <c r="K199">
        <v>0</v>
      </c>
    </row>
    <row r="200" spans="2:11" ht="15" customHeight="1" thickBot="1" x14ac:dyDescent="0.25">
      <c r="B200" s="39" t="s">
        <v>268</v>
      </c>
      <c r="C200">
        <v>0</v>
      </c>
      <c r="D200">
        <v>1</v>
      </c>
      <c r="E200">
        <v>1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</row>
    <row r="201" spans="2:11" ht="15" customHeight="1" thickBot="1" x14ac:dyDescent="0.25">
      <c r="B201" s="59" t="s">
        <v>269</v>
      </c>
      <c r="C201">
        <v>0</v>
      </c>
      <c r="D201">
        <v>0</v>
      </c>
      <c r="E201">
        <v>1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4</v>
      </c>
    </row>
    <row r="202" spans="2:11" ht="15" customHeight="1" thickBot="1" x14ac:dyDescent="0.25">
      <c r="B202" s="39" t="s">
        <v>270</v>
      </c>
      <c r="C202">
        <v>0</v>
      </c>
      <c r="D202">
        <v>44</v>
      </c>
      <c r="E202">
        <v>37</v>
      </c>
      <c r="F202">
        <v>2</v>
      </c>
      <c r="G202">
        <v>0</v>
      </c>
      <c r="H202">
        <v>11</v>
      </c>
      <c r="I202">
        <v>33</v>
      </c>
      <c r="J202">
        <v>20</v>
      </c>
      <c r="K202">
        <v>15</v>
      </c>
    </row>
    <row r="203" spans="2:11" ht="15" customHeight="1" thickBot="1" x14ac:dyDescent="0.25">
      <c r="B203" s="39" t="s">
        <v>271</v>
      </c>
      <c r="C203">
        <v>0</v>
      </c>
      <c r="D203">
        <v>3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</row>
    <row r="204" spans="2:11" ht="15" customHeight="1" thickBot="1" x14ac:dyDescent="0.25">
      <c r="B204" s="39" t="s">
        <v>272</v>
      </c>
      <c r="C204">
        <v>0</v>
      </c>
      <c r="D204">
        <v>13</v>
      </c>
      <c r="E204">
        <v>5</v>
      </c>
      <c r="F204">
        <v>0</v>
      </c>
      <c r="G204">
        <v>0</v>
      </c>
      <c r="H204">
        <v>6</v>
      </c>
      <c r="I204">
        <v>1</v>
      </c>
      <c r="J204">
        <v>7</v>
      </c>
      <c r="K204">
        <v>3</v>
      </c>
    </row>
    <row r="205" spans="2:11" ht="15" customHeight="1" thickBot="1" x14ac:dyDescent="0.25">
      <c r="B205" s="39" t="s">
        <v>273</v>
      </c>
      <c r="C205">
        <v>0</v>
      </c>
      <c r="D205">
        <v>9</v>
      </c>
      <c r="E205">
        <v>8</v>
      </c>
      <c r="F205">
        <v>3</v>
      </c>
      <c r="G205">
        <v>0</v>
      </c>
      <c r="H205">
        <v>2</v>
      </c>
      <c r="I205">
        <v>4</v>
      </c>
      <c r="J205">
        <v>9</v>
      </c>
      <c r="K205">
        <v>5</v>
      </c>
    </row>
    <row r="206" spans="2:11" ht="15" customHeight="1" thickBot="1" x14ac:dyDescent="0.25">
      <c r="B206" s="39" t="s">
        <v>274</v>
      </c>
      <c r="C206">
        <v>1</v>
      </c>
      <c r="D206">
        <v>6</v>
      </c>
      <c r="E206">
        <v>4</v>
      </c>
      <c r="F206">
        <v>0</v>
      </c>
      <c r="G206">
        <v>0</v>
      </c>
      <c r="H206">
        <v>1</v>
      </c>
      <c r="I206">
        <v>1</v>
      </c>
      <c r="J206">
        <v>0</v>
      </c>
      <c r="K206">
        <v>1</v>
      </c>
    </row>
    <row r="207" spans="2:11" ht="15" customHeight="1" thickBot="1" x14ac:dyDescent="0.25">
      <c r="B207" s="39" t="s">
        <v>275</v>
      </c>
      <c r="C207">
        <v>0</v>
      </c>
      <c r="D207">
        <v>6</v>
      </c>
      <c r="E207">
        <v>7</v>
      </c>
      <c r="F207">
        <v>0</v>
      </c>
      <c r="G207">
        <v>0</v>
      </c>
      <c r="H207">
        <v>1</v>
      </c>
      <c r="I207">
        <v>3</v>
      </c>
      <c r="J207">
        <v>2</v>
      </c>
      <c r="K207">
        <v>1</v>
      </c>
    </row>
    <row r="208" spans="2:11" ht="15" customHeight="1" thickBot="1" x14ac:dyDescent="0.25">
      <c r="B208" s="59" t="s">
        <v>276</v>
      </c>
      <c r="C208">
        <v>0</v>
      </c>
      <c r="D208">
        <v>0</v>
      </c>
      <c r="E208">
        <v>5</v>
      </c>
      <c r="F208">
        <v>0</v>
      </c>
      <c r="G208">
        <v>0</v>
      </c>
      <c r="H208">
        <v>0</v>
      </c>
      <c r="I208">
        <v>0</v>
      </c>
      <c r="J208">
        <v>1</v>
      </c>
      <c r="K208">
        <v>0</v>
      </c>
    </row>
    <row r="209" spans="2:11" ht="15" customHeight="1" thickBot="1" x14ac:dyDescent="0.25">
      <c r="B209" s="39" t="s">
        <v>277</v>
      </c>
      <c r="C209">
        <v>0</v>
      </c>
      <c r="D209">
        <v>13</v>
      </c>
      <c r="E209">
        <v>6</v>
      </c>
      <c r="F209">
        <v>0</v>
      </c>
      <c r="G209">
        <v>0</v>
      </c>
      <c r="H209">
        <v>0</v>
      </c>
      <c r="I209">
        <v>15</v>
      </c>
      <c r="J209">
        <v>4</v>
      </c>
      <c r="K209">
        <v>8</v>
      </c>
    </row>
    <row r="210" spans="2:11" ht="15" customHeight="1" thickBot="1" x14ac:dyDescent="0.25">
      <c r="B210" s="39" t="s">
        <v>278</v>
      </c>
      <c r="C210">
        <v>0</v>
      </c>
      <c r="D210">
        <v>43</v>
      </c>
      <c r="E210">
        <v>16</v>
      </c>
      <c r="F210">
        <v>3</v>
      </c>
      <c r="G210">
        <v>0</v>
      </c>
      <c r="H210">
        <v>4</v>
      </c>
      <c r="I210">
        <v>16</v>
      </c>
      <c r="J210">
        <v>11</v>
      </c>
      <c r="K210">
        <v>18</v>
      </c>
    </row>
    <row r="211" spans="2:11" ht="15" customHeight="1" thickBot="1" x14ac:dyDescent="0.25">
      <c r="B211" s="39" t="s">
        <v>279</v>
      </c>
      <c r="C211">
        <v>0</v>
      </c>
      <c r="D211">
        <v>6</v>
      </c>
      <c r="E211">
        <v>3</v>
      </c>
      <c r="F211">
        <v>1</v>
      </c>
      <c r="G211">
        <v>1</v>
      </c>
      <c r="H211">
        <v>1</v>
      </c>
      <c r="I211">
        <v>3</v>
      </c>
      <c r="J211">
        <v>0</v>
      </c>
      <c r="K211">
        <v>3</v>
      </c>
    </row>
    <row r="212" spans="2:11" ht="15" customHeight="1" thickBot="1" x14ac:dyDescent="0.25">
      <c r="B212" s="39" t="s">
        <v>280</v>
      </c>
      <c r="C212">
        <v>0</v>
      </c>
      <c r="D212">
        <v>8</v>
      </c>
      <c r="E212">
        <v>9</v>
      </c>
      <c r="F212">
        <v>0</v>
      </c>
      <c r="G212">
        <v>0</v>
      </c>
      <c r="H212">
        <v>1</v>
      </c>
      <c r="I212">
        <v>5</v>
      </c>
      <c r="J212">
        <v>4</v>
      </c>
      <c r="K212">
        <v>7</v>
      </c>
    </row>
    <row r="213" spans="2:11" ht="15" customHeight="1" thickBot="1" x14ac:dyDescent="0.25">
      <c r="B213" s="39" t="s">
        <v>281</v>
      </c>
      <c r="C213">
        <v>0</v>
      </c>
      <c r="D213">
        <v>7</v>
      </c>
      <c r="E213">
        <v>15</v>
      </c>
      <c r="F213">
        <v>0</v>
      </c>
      <c r="G213">
        <v>0</v>
      </c>
      <c r="H213">
        <v>2</v>
      </c>
      <c r="I213">
        <v>8</v>
      </c>
      <c r="J213">
        <v>5</v>
      </c>
      <c r="K213">
        <v>5</v>
      </c>
    </row>
    <row r="214" spans="2:11" ht="15" customHeight="1" thickBot="1" x14ac:dyDescent="0.25">
      <c r="B214" s="39" t="s">
        <v>282</v>
      </c>
      <c r="C214">
        <v>0</v>
      </c>
      <c r="D214">
        <v>0</v>
      </c>
      <c r="E214">
        <v>2</v>
      </c>
      <c r="F214">
        <v>0</v>
      </c>
      <c r="G214">
        <v>0</v>
      </c>
      <c r="H214">
        <v>0</v>
      </c>
      <c r="I214">
        <v>1</v>
      </c>
      <c r="J214">
        <v>0</v>
      </c>
      <c r="K214">
        <v>1</v>
      </c>
    </row>
    <row r="215" spans="2:11" ht="15" customHeight="1" thickBot="1" x14ac:dyDescent="0.25">
      <c r="B215" s="39" t="s">
        <v>283</v>
      </c>
      <c r="C215">
        <v>0</v>
      </c>
      <c r="D215">
        <v>17</v>
      </c>
      <c r="E215">
        <v>11</v>
      </c>
      <c r="F215">
        <v>3</v>
      </c>
      <c r="G215">
        <v>0</v>
      </c>
      <c r="H215">
        <v>5</v>
      </c>
      <c r="I215">
        <v>15</v>
      </c>
      <c r="J215">
        <v>10</v>
      </c>
      <c r="K215">
        <v>5</v>
      </c>
    </row>
    <row r="216" spans="2:11" ht="15" customHeight="1" thickBot="1" x14ac:dyDescent="0.25">
      <c r="B216" s="39" t="s">
        <v>284</v>
      </c>
      <c r="C216">
        <v>0</v>
      </c>
      <c r="D216">
        <v>15</v>
      </c>
      <c r="E216">
        <v>12</v>
      </c>
      <c r="F216">
        <v>1</v>
      </c>
      <c r="G216">
        <v>0</v>
      </c>
      <c r="H216">
        <v>1</v>
      </c>
      <c r="I216">
        <v>2</v>
      </c>
      <c r="J216">
        <v>0</v>
      </c>
      <c r="K216">
        <v>8</v>
      </c>
    </row>
    <row r="217" spans="2:11" ht="15" customHeight="1" thickBot="1" x14ac:dyDescent="0.25">
      <c r="B217" s="39" t="s">
        <v>285</v>
      </c>
      <c r="C217">
        <v>0</v>
      </c>
      <c r="D217">
        <v>4</v>
      </c>
      <c r="E217">
        <v>3</v>
      </c>
      <c r="F217">
        <v>0</v>
      </c>
      <c r="G217">
        <v>0</v>
      </c>
      <c r="H217">
        <v>0</v>
      </c>
      <c r="I217">
        <v>8</v>
      </c>
      <c r="J217">
        <v>0</v>
      </c>
      <c r="K217">
        <v>5</v>
      </c>
    </row>
    <row r="218" spans="2:11" ht="15" customHeight="1" thickBot="1" x14ac:dyDescent="0.25">
      <c r="B218" s="59" t="s">
        <v>286</v>
      </c>
      <c r="C218">
        <v>0</v>
      </c>
      <c r="D218">
        <v>8</v>
      </c>
      <c r="E218">
        <v>14</v>
      </c>
      <c r="F218">
        <v>0</v>
      </c>
      <c r="G218">
        <v>0</v>
      </c>
      <c r="H218">
        <v>0</v>
      </c>
      <c r="I218">
        <v>8</v>
      </c>
      <c r="J218">
        <v>0</v>
      </c>
      <c r="K218">
        <v>1</v>
      </c>
    </row>
    <row r="219" spans="2:11" ht="15" customHeight="1" thickBot="1" x14ac:dyDescent="0.25">
      <c r="B219" s="39" t="s">
        <v>287</v>
      </c>
      <c r="C219">
        <v>0</v>
      </c>
      <c r="D219">
        <v>22</v>
      </c>
      <c r="E219">
        <v>15</v>
      </c>
      <c r="F219">
        <v>0</v>
      </c>
      <c r="G219">
        <v>0</v>
      </c>
      <c r="H219">
        <v>3</v>
      </c>
      <c r="I219">
        <v>12</v>
      </c>
      <c r="J219">
        <v>7</v>
      </c>
      <c r="K219">
        <v>5</v>
      </c>
    </row>
    <row r="220" spans="2:11" ht="15" customHeight="1" thickBot="1" x14ac:dyDescent="0.25">
      <c r="B220" s="39" t="s">
        <v>288</v>
      </c>
      <c r="C220">
        <v>0</v>
      </c>
      <c r="D220">
        <v>10</v>
      </c>
      <c r="E220">
        <v>8</v>
      </c>
      <c r="F220">
        <v>0</v>
      </c>
      <c r="G220">
        <v>0</v>
      </c>
      <c r="H220">
        <v>0</v>
      </c>
      <c r="I220">
        <v>6</v>
      </c>
      <c r="J220">
        <v>1</v>
      </c>
      <c r="K220">
        <v>6</v>
      </c>
    </row>
    <row r="221" spans="2:11" ht="15" customHeight="1" thickBot="1" x14ac:dyDescent="0.25">
      <c r="B221" s="39" t="s">
        <v>289</v>
      </c>
      <c r="C221">
        <v>0</v>
      </c>
      <c r="D221">
        <v>10</v>
      </c>
      <c r="E221">
        <v>1</v>
      </c>
      <c r="F221">
        <v>0</v>
      </c>
      <c r="G221">
        <v>0</v>
      </c>
      <c r="H221">
        <v>0</v>
      </c>
      <c r="I221">
        <v>5</v>
      </c>
      <c r="J221">
        <v>1</v>
      </c>
      <c r="K221">
        <v>6</v>
      </c>
    </row>
    <row r="222" spans="2:11" ht="15" customHeight="1" thickBot="1" x14ac:dyDescent="0.25">
      <c r="B222" s="57" t="s">
        <v>290</v>
      </c>
      <c r="C222">
        <v>0</v>
      </c>
      <c r="D222">
        <v>6</v>
      </c>
      <c r="E222">
        <v>6</v>
      </c>
      <c r="F222">
        <v>0</v>
      </c>
      <c r="G222">
        <v>0</v>
      </c>
      <c r="H222">
        <v>1</v>
      </c>
      <c r="I222">
        <v>2</v>
      </c>
      <c r="J222">
        <v>6</v>
      </c>
      <c r="K222">
        <v>4</v>
      </c>
    </row>
    <row r="223" spans="2:11" ht="15" customHeight="1" thickBot="1" x14ac:dyDescent="0.25">
      <c r="B223" s="61" t="s">
        <v>291</v>
      </c>
      <c r="C223">
        <v>0</v>
      </c>
      <c r="D223">
        <v>55</v>
      </c>
      <c r="E223">
        <v>30</v>
      </c>
      <c r="F223">
        <v>2</v>
      </c>
      <c r="G223">
        <v>0</v>
      </c>
      <c r="H223">
        <v>9</v>
      </c>
      <c r="I223">
        <v>35</v>
      </c>
      <c r="J223">
        <v>24</v>
      </c>
      <c r="K223">
        <v>25</v>
      </c>
    </row>
    <row r="224" spans="2:11" ht="15" customHeight="1" thickBot="1" x14ac:dyDescent="0.25">
      <c r="B224" s="39" t="s">
        <v>292</v>
      </c>
      <c r="C224">
        <v>0</v>
      </c>
      <c r="D224">
        <v>1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</row>
    <row r="225" spans="2:11" ht="15" customHeight="1" thickBot="1" x14ac:dyDescent="0.25">
      <c r="B225" s="59" t="s">
        <v>293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</row>
    <row r="226" spans="2:11" ht="15" customHeight="1" thickBot="1" x14ac:dyDescent="0.25">
      <c r="B226" s="39" t="s">
        <v>294</v>
      </c>
      <c r="C226">
        <v>0</v>
      </c>
      <c r="D226">
        <v>8</v>
      </c>
      <c r="E226">
        <v>10</v>
      </c>
      <c r="F226">
        <v>0</v>
      </c>
      <c r="G226">
        <v>0</v>
      </c>
      <c r="H226">
        <v>1</v>
      </c>
      <c r="I226">
        <v>10</v>
      </c>
      <c r="J226">
        <v>5</v>
      </c>
      <c r="K226">
        <v>8</v>
      </c>
    </row>
    <row r="227" spans="2:11" ht="15" customHeight="1" thickBot="1" x14ac:dyDescent="0.25">
      <c r="B227" s="39" t="s">
        <v>295</v>
      </c>
      <c r="C227">
        <v>0</v>
      </c>
      <c r="D227">
        <v>4</v>
      </c>
      <c r="E227">
        <v>7</v>
      </c>
      <c r="F227">
        <v>0</v>
      </c>
      <c r="G227">
        <v>0</v>
      </c>
      <c r="H227">
        <v>0</v>
      </c>
      <c r="I227">
        <v>2</v>
      </c>
      <c r="J227">
        <v>0</v>
      </c>
      <c r="K227">
        <v>4</v>
      </c>
    </row>
    <row r="228" spans="2:11" ht="15" customHeight="1" thickBot="1" x14ac:dyDescent="0.25">
      <c r="B228" s="39" t="s">
        <v>296</v>
      </c>
      <c r="C228">
        <v>0</v>
      </c>
      <c r="D228">
        <v>52</v>
      </c>
      <c r="E228">
        <v>26</v>
      </c>
      <c r="F228">
        <v>1</v>
      </c>
      <c r="G228">
        <v>0</v>
      </c>
      <c r="H228">
        <v>5</v>
      </c>
      <c r="I228">
        <v>27</v>
      </c>
      <c r="J228">
        <v>21</v>
      </c>
      <c r="K228">
        <v>30</v>
      </c>
    </row>
    <row r="229" spans="2:11" ht="15" customHeight="1" thickBot="1" x14ac:dyDescent="0.25">
      <c r="B229" s="39" t="s">
        <v>297</v>
      </c>
      <c r="C229">
        <v>0</v>
      </c>
      <c r="D229">
        <v>36</v>
      </c>
      <c r="E229">
        <v>19</v>
      </c>
      <c r="F229">
        <v>8</v>
      </c>
      <c r="G229">
        <v>1</v>
      </c>
      <c r="H229">
        <v>2</v>
      </c>
      <c r="I229">
        <v>16</v>
      </c>
      <c r="J229">
        <v>8</v>
      </c>
      <c r="K229">
        <v>20</v>
      </c>
    </row>
    <row r="230" spans="2:11" ht="15" customHeight="1" thickBot="1" x14ac:dyDescent="0.25">
      <c r="B230" s="39" t="s">
        <v>298</v>
      </c>
      <c r="C230">
        <v>0</v>
      </c>
      <c r="D230">
        <v>32</v>
      </c>
      <c r="E230">
        <v>14</v>
      </c>
      <c r="F230">
        <v>0</v>
      </c>
      <c r="G230">
        <v>0</v>
      </c>
      <c r="H230">
        <v>5</v>
      </c>
      <c r="I230">
        <v>17</v>
      </c>
      <c r="J230">
        <v>20</v>
      </c>
      <c r="K230">
        <v>12</v>
      </c>
    </row>
    <row r="231" spans="2:11" ht="15" customHeight="1" thickBot="1" x14ac:dyDescent="0.25">
      <c r="B231" s="39" t="s">
        <v>299</v>
      </c>
      <c r="C231">
        <v>1</v>
      </c>
      <c r="D231">
        <v>16</v>
      </c>
      <c r="E231">
        <v>20</v>
      </c>
      <c r="F231">
        <v>0</v>
      </c>
      <c r="G231">
        <v>0</v>
      </c>
      <c r="H231">
        <v>1</v>
      </c>
      <c r="I231">
        <v>5</v>
      </c>
      <c r="J231">
        <v>9</v>
      </c>
      <c r="K231">
        <v>11</v>
      </c>
    </row>
    <row r="232" spans="2:11" ht="15" customHeight="1" thickBot="1" x14ac:dyDescent="0.25">
      <c r="B232" s="59" t="s">
        <v>300</v>
      </c>
      <c r="C232">
        <v>0</v>
      </c>
      <c r="D232">
        <v>10</v>
      </c>
      <c r="E232">
        <v>8</v>
      </c>
      <c r="F232">
        <v>0</v>
      </c>
      <c r="G232">
        <v>1</v>
      </c>
      <c r="H232">
        <v>0</v>
      </c>
      <c r="I232">
        <v>2</v>
      </c>
      <c r="J232">
        <v>1</v>
      </c>
      <c r="K232">
        <v>5</v>
      </c>
    </row>
    <row r="233" spans="2:11" ht="15" customHeight="1" thickBot="1" x14ac:dyDescent="0.25">
      <c r="B233" s="39" t="s">
        <v>301</v>
      </c>
      <c r="C233">
        <v>0</v>
      </c>
      <c r="D233">
        <v>47</v>
      </c>
      <c r="E233">
        <v>34</v>
      </c>
      <c r="F233">
        <v>2</v>
      </c>
      <c r="G233">
        <v>1</v>
      </c>
      <c r="H233">
        <v>17</v>
      </c>
      <c r="I233">
        <v>21</v>
      </c>
      <c r="J233">
        <v>10</v>
      </c>
      <c r="K233">
        <v>14</v>
      </c>
    </row>
    <row r="234" spans="2:11" ht="15" customHeight="1" thickBot="1" x14ac:dyDescent="0.25">
      <c r="B234" s="39" t="s">
        <v>302</v>
      </c>
      <c r="C234">
        <v>0</v>
      </c>
      <c r="D234">
        <v>58</v>
      </c>
      <c r="E234">
        <v>25</v>
      </c>
      <c r="F234">
        <v>2</v>
      </c>
      <c r="G234">
        <v>1</v>
      </c>
      <c r="H234">
        <v>7</v>
      </c>
      <c r="I234">
        <v>19</v>
      </c>
      <c r="J234">
        <v>16</v>
      </c>
      <c r="K234">
        <v>19</v>
      </c>
    </row>
    <row r="235" spans="2:11" ht="15" customHeight="1" thickBot="1" x14ac:dyDescent="0.25">
      <c r="B235" s="39" t="s">
        <v>303</v>
      </c>
      <c r="C235">
        <v>0</v>
      </c>
      <c r="D235">
        <v>98</v>
      </c>
      <c r="E235">
        <v>49</v>
      </c>
      <c r="F235">
        <v>3</v>
      </c>
      <c r="G235">
        <v>1</v>
      </c>
      <c r="H235">
        <v>23</v>
      </c>
      <c r="I235">
        <v>37</v>
      </c>
      <c r="J235">
        <v>30</v>
      </c>
      <c r="K235">
        <v>28</v>
      </c>
    </row>
    <row r="236" spans="2:11" ht="15" customHeight="1" thickBot="1" x14ac:dyDescent="0.25">
      <c r="B236" s="39" t="s">
        <v>304</v>
      </c>
      <c r="C236">
        <v>0</v>
      </c>
      <c r="D236">
        <v>120</v>
      </c>
      <c r="E236">
        <v>28</v>
      </c>
      <c r="F236">
        <v>3</v>
      </c>
      <c r="G236">
        <v>1</v>
      </c>
      <c r="H236">
        <v>29</v>
      </c>
      <c r="I236">
        <v>41</v>
      </c>
      <c r="J236">
        <v>40</v>
      </c>
      <c r="K236">
        <v>34</v>
      </c>
    </row>
    <row r="237" spans="2:11" ht="15" customHeight="1" thickBot="1" x14ac:dyDescent="0.25">
      <c r="B237" s="39" t="s">
        <v>305</v>
      </c>
      <c r="C237">
        <v>0</v>
      </c>
      <c r="D237">
        <v>46</v>
      </c>
      <c r="E237">
        <v>23</v>
      </c>
      <c r="F237">
        <v>2</v>
      </c>
      <c r="G237">
        <v>1</v>
      </c>
      <c r="H237">
        <v>8</v>
      </c>
      <c r="I237">
        <v>21</v>
      </c>
      <c r="J237">
        <v>6</v>
      </c>
      <c r="K237">
        <v>19</v>
      </c>
    </row>
    <row r="238" spans="2:11" ht="15" customHeight="1" thickBot="1" x14ac:dyDescent="0.25">
      <c r="B238" s="39" t="s">
        <v>306</v>
      </c>
      <c r="C238">
        <v>0</v>
      </c>
      <c r="D238">
        <v>50</v>
      </c>
      <c r="E238">
        <v>19</v>
      </c>
      <c r="F238">
        <v>1</v>
      </c>
      <c r="G238">
        <v>0</v>
      </c>
      <c r="H238">
        <v>10</v>
      </c>
      <c r="I238">
        <v>19</v>
      </c>
      <c r="J238">
        <v>12</v>
      </c>
      <c r="K238">
        <v>10</v>
      </c>
    </row>
    <row r="239" spans="2:11" ht="15" customHeight="1" thickBot="1" x14ac:dyDescent="0.25">
      <c r="B239" s="39" t="s">
        <v>307</v>
      </c>
      <c r="C239">
        <v>0</v>
      </c>
      <c r="D239">
        <v>34</v>
      </c>
      <c r="E239">
        <v>16</v>
      </c>
      <c r="F239">
        <v>0</v>
      </c>
      <c r="G239">
        <v>0</v>
      </c>
      <c r="H239">
        <v>10</v>
      </c>
      <c r="I239">
        <v>12</v>
      </c>
      <c r="J239">
        <v>9</v>
      </c>
      <c r="K239">
        <v>10</v>
      </c>
    </row>
    <row r="240" spans="2:11" ht="15" customHeight="1" thickBot="1" x14ac:dyDescent="0.25">
      <c r="B240" s="39" t="s">
        <v>308</v>
      </c>
      <c r="C240">
        <v>0</v>
      </c>
      <c r="D240">
        <v>8</v>
      </c>
      <c r="E240">
        <v>5</v>
      </c>
      <c r="F240">
        <v>0</v>
      </c>
      <c r="G240">
        <v>0</v>
      </c>
      <c r="H240">
        <v>1</v>
      </c>
      <c r="I240">
        <v>2</v>
      </c>
      <c r="J240">
        <v>4</v>
      </c>
      <c r="K240">
        <v>1</v>
      </c>
    </row>
    <row r="241" spans="2:11" ht="15" customHeight="1" thickBot="1" x14ac:dyDescent="0.25">
      <c r="B241" s="39" t="s">
        <v>309</v>
      </c>
      <c r="C241">
        <v>0</v>
      </c>
      <c r="D241">
        <v>24</v>
      </c>
      <c r="E241">
        <v>15</v>
      </c>
      <c r="F241">
        <v>2</v>
      </c>
      <c r="G241">
        <v>1</v>
      </c>
      <c r="H241">
        <v>12</v>
      </c>
      <c r="I241">
        <v>17</v>
      </c>
      <c r="J241">
        <v>9</v>
      </c>
      <c r="K241">
        <v>11</v>
      </c>
    </row>
    <row r="242" spans="2:11" ht="15" customHeight="1" thickBot="1" x14ac:dyDescent="0.25">
      <c r="B242" s="39" t="s">
        <v>310</v>
      </c>
      <c r="C242">
        <v>0</v>
      </c>
      <c r="D242">
        <v>79</v>
      </c>
      <c r="E242">
        <v>24</v>
      </c>
      <c r="F242">
        <v>3</v>
      </c>
      <c r="G242">
        <v>1</v>
      </c>
      <c r="H242">
        <v>20</v>
      </c>
      <c r="I242">
        <v>22</v>
      </c>
      <c r="J242">
        <v>34</v>
      </c>
      <c r="K242">
        <v>27</v>
      </c>
    </row>
    <row r="243" spans="2:11" ht="15" customHeight="1" thickBot="1" x14ac:dyDescent="0.25">
      <c r="B243" s="39" t="s">
        <v>311</v>
      </c>
      <c r="C243">
        <v>0</v>
      </c>
      <c r="D243">
        <v>382</v>
      </c>
      <c r="E243">
        <v>157</v>
      </c>
      <c r="F243">
        <v>14</v>
      </c>
      <c r="G243">
        <v>6</v>
      </c>
      <c r="H243">
        <v>113</v>
      </c>
      <c r="I243">
        <v>140</v>
      </c>
      <c r="J243">
        <v>142</v>
      </c>
      <c r="K243">
        <v>119</v>
      </c>
    </row>
    <row r="244" spans="2:11" ht="15" customHeight="1" thickBot="1" x14ac:dyDescent="0.25">
      <c r="B244" s="39" t="s">
        <v>312</v>
      </c>
      <c r="C244">
        <v>0</v>
      </c>
      <c r="D244">
        <v>22</v>
      </c>
      <c r="E244">
        <v>14</v>
      </c>
      <c r="F244">
        <v>1</v>
      </c>
      <c r="G244">
        <v>1</v>
      </c>
      <c r="H244">
        <v>8</v>
      </c>
      <c r="I244">
        <v>27</v>
      </c>
      <c r="J244">
        <v>7</v>
      </c>
      <c r="K244">
        <v>10</v>
      </c>
    </row>
    <row r="245" spans="2:11" ht="15" customHeight="1" thickBot="1" x14ac:dyDescent="0.25">
      <c r="B245" s="39" t="s">
        <v>313</v>
      </c>
      <c r="C245">
        <v>0</v>
      </c>
      <c r="D245">
        <v>87</v>
      </c>
      <c r="E245">
        <v>44</v>
      </c>
      <c r="F245">
        <v>0</v>
      </c>
      <c r="G245">
        <v>0</v>
      </c>
      <c r="H245">
        <v>14</v>
      </c>
      <c r="I245">
        <v>49</v>
      </c>
      <c r="J245">
        <v>47</v>
      </c>
      <c r="K245">
        <v>36</v>
      </c>
    </row>
    <row r="246" spans="2:11" ht="15" customHeight="1" thickBot="1" x14ac:dyDescent="0.25">
      <c r="B246" s="39" t="s">
        <v>314</v>
      </c>
      <c r="C246">
        <v>0</v>
      </c>
      <c r="D246">
        <v>52</v>
      </c>
      <c r="E246">
        <v>19</v>
      </c>
      <c r="F246">
        <v>3</v>
      </c>
      <c r="G246">
        <v>10</v>
      </c>
      <c r="H246">
        <v>7</v>
      </c>
      <c r="I246">
        <v>27</v>
      </c>
      <c r="J246">
        <v>9</v>
      </c>
      <c r="K246">
        <v>18</v>
      </c>
    </row>
    <row r="247" spans="2:11" ht="15" customHeight="1" thickBot="1" x14ac:dyDescent="0.25">
      <c r="B247" s="39" t="s">
        <v>315</v>
      </c>
      <c r="C247">
        <v>0</v>
      </c>
      <c r="D247">
        <v>69</v>
      </c>
      <c r="E247">
        <v>47</v>
      </c>
      <c r="F247">
        <v>1</v>
      </c>
      <c r="G247">
        <v>1</v>
      </c>
      <c r="H247">
        <v>21</v>
      </c>
      <c r="I247">
        <v>28</v>
      </c>
      <c r="J247">
        <v>37</v>
      </c>
      <c r="K247">
        <v>22</v>
      </c>
    </row>
    <row r="248" spans="2:11" ht="15" customHeight="1" thickBot="1" x14ac:dyDescent="0.25">
      <c r="B248" s="39" t="s">
        <v>316</v>
      </c>
      <c r="C248">
        <v>0</v>
      </c>
      <c r="D248">
        <v>49</v>
      </c>
      <c r="E248">
        <v>31</v>
      </c>
      <c r="F248">
        <v>4</v>
      </c>
      <c r="G248">
        <v>2</v>
      </c>
      <c r="H248">
        <v>16</v>
      </c>
      <c r="I248">
        <v>20</v>
      </c>
      <c r="J248">
        <v>16</v>
      </c>
      <c r="K248">
        <v>13</v>
      </c>
    </row>
    <row r="249" spans="2:11" ht="15" customHeight="1" thickBot="1" x14ac:dyDescent="0.25">
      <c r="B249" s="39" t="s">
        <v>317</v>
      </c>
      <c r="C249">
        <v>0</v>
      </c>
      <c r="D249">
        <v>77</v>
      </c>
      <c r="E249">
        <v>41</v>
      </c>
      <c r="F249">
        <v>0</v>
      </c>
      <c r="G249">
        <v>0</v>
      </c>
      <c r="H249">
        <v>19</v>
      </c>
      <c r="I249">
        <v>35</v>
      </c>
      <c r="J249">
        <v>52</v>
      </c>
      <c r="K249">
        <v>43</v>
      </c>
    </row>
    <row r="250" spans="2:11" ht="15" customHeight="1" thickBot="1" x14ac:dyDescent="0.25">
      <c r="B250" s="39" t="s">
        <v>318</v>
      </c>
      <c r="C250">
        <v>0</v>
      </c>
      <c r="D250">
        <v>26</v>
      </c>
      <c r="E250">
        <v>11</v>
      </c>
      <c r="F250">
        <v>1</v>
      </c>
      <c r="G250">
        <v>0</v>
      </c>
      <c r="H250">
        <v>7</v>
      </c>
      <c r="I250">
        <v>16</v>
      </c>
      <c r="J250">
        <v>10</v>
      </c>
      <c r="K250">
        <v>10</v>
      </c>
    </row>
    <row r="251" spans="2:11" ht="15" customHeight="1" thickBot="1" x14ac:dyDescent="0.25">
      <c r="B251" s="39" t="s">
        <v>319</v>
      </c>
      <c r="C251">
        <v>0</v>
      </c>
      <c r="D251">
        <v>60</v>
      </c>
      <c r="E251">
        <v>31</v>
      </c>
      <c r="F251">
        <v>1</v>
      </c>
      <c r="G251">
        <v>1</v>
      </c>
      <c r="H251">
        <v>11</v>
      </c>
      <c r="I251">
        <v>24</v>
      </c>
      <c r="J251">
        <v>20</v>
      </c>
      <c r="K251">
        <v>17</v>
      </c>
    </row>
    <row r="252" spans="2:11" ht="15" customHeight="1" thickBot="1" x14ac:dyDescent="0.25">
      <c r="B252" s="39" t="s">
        <v>320</v>
      </c>
      <c r="C252">
        <v>0</v>
      </c>
      <c r="D252">
        <v>23</v>
      </c>
      <c r="E252">
        <v>8</v>
      </c>
      <c r="F252">
        <v>2</v>
      </c>
      <c r="G252">
        <v>0</v>
      </c>
      <c r="H252">
        <v>3</v>
      </c>
      <c r="I252">
        <v>9</v>
      </c>
      <c r="J252">
        <v>8</v>
      </c>
      <c r="K252">
        <v>6</v>
      </c>
    </row>
    <row r="253" spans="2:11" ht="15" customHeight="1" thickBot="1" x14ac:dyDescent="0.25">
      <c r="B253" s="39" t="s">
        <v>321</v>
      </c>
      <c r="C253">
        <v>0</v>
      </c>
      <c r="D253">
        <v>67</v>
      </c>
      <c r="E253">
        <v>21</v>
      </c>
      <c r="F253">
        <v>1</v>
      </c>
      <c r="G253">
        <v>1</v>
      </c>
      <c r="H253">
        <v>9</v>
      </c>
      <c r="I253">
        <v>28</v>
      </c>
      <c r="J253">
        <v>21</v>
      </c>
      <c r="K253">
        <v>19</v>
      </c>
    </row>
    <row r="254" spans="2:11" ht="15" customHeight="1" thickBot="1" x14ac:dyDescent="0.25">
      <c r="B254" s="39" t="s">
        <v>322</v>
      </c>
      <c r="C254">
        <v>0</v>
      </c>
      <c r="D254">
        <v>26</v>
      </c>
      <c r="E254">
        <v>12</v>
      </c>
      <c r="F254">
        <v>1</v>
      </c>
      <c r="G254">
        <v>0</v>
      </c>
      <c r="H254">
        <v>7</v>
      </c>
      <c r="I254">
        <v>17</v>
      </c>
      <c r="J254">
        <v>8</v>
      </c>
      <c r="K254">
        <v>11</v>
      </c>
    </row>
    <row r="255" spans="2:11" ht="15" customHeight="1" thickBot="1" x14ac:dyDescent="0.25">
      <c r="B255" s="39" t="s">
        <v>323</v>
      </c>
      <c r="C255">
        <v>0</v>
      </c>
      <c r="D255">
        <v>18</v>
      </c>
      <c r="E255">
        <v>5</v>
      </c>
      <c r="F255">
        <v>0</v>
      </c>
      <c r="G255">
        <v>0</v>
      </c>
      <c r="H255">
        <v>3</v>
      </c>
      <c r="I255">
        <v>11</v>
      </c>
      <c r="J255">
        <v>9</v>
      </c>
      <c r="K255">
        <v>3</v>
      </c>
    </row>
    <row r="256" spans="2:11" ht="15" customHeight="1" thickBot="1" x14ac:dyDescent="0.25">
      <c r="B256" s="39" t="s">
        <v>324</v>
      </c>
      <c r="C256">
        <v>0</v>
      </c>
      <c r="D256">
        <v>58</v>
      </c>
      <c r="E256">
        <v>20</v>
      </c>
      <c r="F256">
        <v>2</v>
      </c>
      <c r="G256">
        <v>4</v>
      </c>
      <c r="H256">
        <v>13</v>
      </c>
      <c r="I256">
        <v>22</v>
      </c>
      <c r="J256">
        <v>11</v>
      </c>
      <c r="K256">
        <v>13</v>
      </c>
    </row>
    <row r="257" spans="2:11" ht="15" customHeight="1" thickBot="1" x14ac:dyDescent="0.25">
      <c r="B257" s="59" t="s">
        <v>325</v>
      </c>
      <c r="C257">
        <v>0</v>
      </c>
      <c r="D257">
        <v>20</v>
      </c>
      <c r="E257">
        <v>9</v>
      </c>
      <c r="F257">
        <v>0</v>
      </c>
      <c r="G257">
        <v>0</v>
      </c>
      <c r="H257">
        <v>3</v>
      </c>
      <c r="I257">
        <v>9</v>
      </c>
      <c r="J257">
        <v>10</v>
      </c>
      <c r="K257">
        <v>6</v>
      </c>
    </row>
    <row r="258" spans="2:11" ht="15" customHeight="1" thickBot="1" x14ac:dyDescent="0.25">
      <c r="B258" s="39" t="s">
        <v>326</v>
      </c>
      <c r="C258">
        <v>0</v>
      </c>
      <c r="D258">
        <v>35</v>
      </c>
      <c r="E258">
        <v>21</v>
      </c>
      <c r="F258">
        <v>2</v>
      </c>
      <c r="G258">
        <v>0</v>
      </c>
      <c r="H258">
        <v>12</v>
      </c>
      <c r="I258">
        <v>14</v>
      </c>
      <c r="J258">
        <v>21</v>
      </c>
      <c r="K258">
        <v>12</v>
      </c>
    </row>
    <row r="259" spans="2:11" ht="15" customHeight="1" thickBot="1" x14ac:dyDescent="0.25">
      <c r="B259" s="39" t="s">
        <v>327</v>
      </c>
      <c r="C259">
        <v>0</v>
      </c>
      <c r="D259">
        <v>56</v>
      </c>
      <c r="E259">
        <v>35</v>
      </c>
      <c r="F259">
        <v>3</v>
      </c>
      <c r="G259">
        <v>1</v>
      </c>
      <c r="H259">
        <v>3</v>
      </c>
      <c r="I259">
        <v>25</v>
      </c>
      <c r="J259">
        <v>31</v>
      </c>
      <c r="K259">
        <v>43</v>
      </c>
    </row>
    <row r="260" spans="2:11" ht="15" customHeight="1" thickBot="1" x14ac:dyDescent="0.25">
      <c r="B260" s="39" t="s">
        <v>328</v>
      </c>
      <c r="C260">
        <v>0</v>
      </c>
      <c r="D260">
        <v>19</v>
      </c>
      <c r="E260">
        <v>14</v>
      </c>
      <c r="F260">
        <v>0</v>
      </c>
      <c r="G260">
        <v>0</v>
      </c>
      <c r="H260">
        <v>2</v>
      </c>
      <c r="I260">
        <v>6</v>
      </c>
      <c r="J260">
        <v>6</v>
      </c>
      <c r="K260">
        <v>5</v>
      </c>
    </row>
    <row r="261" spans="2:11" ht="15" customHeight="1" thickBot="1" x14ac:dyDescent="0.25">
      <c r="B261" s="39" t="s">
        <v>329</v>
      </c>
      <c r="C261">
        <v>0</v>
      </c>
      <c r="D261">
        <v>7</v>
      </c>
      <c r="E261">
        <v>1</v>
      </c>
      <c r="F261">
        <v>0</v>
      </c>
      <c r="G261">
        <v>0</v>
      </c>
      <c r="H261">
        <v>2</v>
      </c>
      <c r="I261">
        <v>1</v>
      </c>
      <c r="J261">
        <v>1</v>
      </c>
      <c r="K261">
        <v>2</v>
      </c>
    </row>
    <row r="262" spans="2:11" ht="15" customHeight="1" thickBot="1" x14ac:dyDescent="0.25">
      <c r="B262" s="39" t="s">
        <v>330</v>
      </c>
      <c r="C262">
        <v>0</v>
      </c>
      <c r="D262">
        <v>30</v>
      </c>
      <c r="E262">
        <v>8</v>
      </c>
      <c r="F262">
        <v>0</v>
      </c>
      <c r="G262">
        <v>2</v>
      </c>
      <c r="H262">
        <v>8</v>
      </c>
      <c r="I262">
        <v>9</v>
      </c>
      <c r="J262">
        <v>9</v>
      </c>
      <c r="K262">
        <v>9</v>
      </c>
    </row>
    <row r="263" spans="2:11" ht="15" customHeight="1" thickBot="1" x14ac:dyDescent="0.25">
      <c r="B263" s="39" t="s">
        <v>331</v>
      </c>
      <c r="C263">
        <v>0</v>
      </c>
      <c r="D263">
        <v>16</v>
      </c>
      <c r="E263">
        <v>3</v>
      </c>
      <c r="F263">
        <v>0</v>
      </c>
      <c r="G263">
        <v>1</v>
      </c>
      <c r="H263">
        <v>3</v>
      </c>
      <c r="I263">
        <v>1</v>
      </c>
      <c r="J263">
        <v>6</v>
      </c>
      <c r="K263">
        <v>1</v>
      </c>
    </row>
    <row r="264" spans="2:11" ht="15" customHeight="1" thickBot="1" x14ac:dyDescent="0.25">
      <c r="B264" s="39" t="s">
        <v>332</v>
      </c>
      <c r="C264">
        <v>0</v>
      </c>
      <c r="D264">
        <v>15</v>
      </c>
      <c r="E264">
        <v>14</v>
      </c>
      <c r="F264">
        <v>2</v>
      </c>
      <c r="G264">
        <v>1</v>
      </c>
      <c r="H264">
        <v>6</v>
      </c>
      <c r="I264">
        <v>7</v>
      </c>
      <c r="J264">
        <v>9</v>
      </c>
      <c r="K264">
        <v>10</v>
      </c>
    </row>
    <row r="265" spans="2:11" ht="15" customHeight="1" thickBot="1" x14ac:dyDescent="0.25">
      <c r="B265" s="39" t="s">
        <v>333</v>
      </c>
      <c r="C265">
        <v>0</v>
      </c>
      <c r="D265">
        <v>13</v>
      </c>
      <c r="E265">
        <v>8</v>
      </c>
      <c r="F265">
        <v>0</v>
      </c>
      <c r="G265">
        <v>0</v>
      </c>
      <c r="H265">
        <v>2</v>
      </c>
      <c r="I265">
        <v>4</v>
      </c>
      <c r="J265">
        <v>1</v>
      </c>
      <c r="K265">
        <v>6</v>
      </c>
    </row>
    <row r="266" spans="2:11" ht="15" customHeight="1" thickBot="1" x14ac:dyDescent="0.25">
      <c r="B266" s="59" t="s">
        <v>334</v>
      </c>
      <c r="C266">
        <v>0</v>
      </c>
      <c r="D266">
        <v>6</v>
      </c>
      <c r="E266">
        <v>1</v>
      </c>
      <c r="F266">
        <v>0</v>
      </c>
      <c r="G266">
        <v>0</v>
      </c>
      <c r="H266">
        <v>0</v>
      </c>
      <c r="I266">
        <v>2</v>
      </c>
      <c r="J266">
        <v>4</v>
      </c>
      <c r="K266">
        <v>0</v>
      </c>
    </row>
    <row r="267" spans="2:11" ht="15" customHeight="1" thickBot="1" x14ac:dyDescent="0.25">
      <c r="B267" s="39" t="s">
        <v>335</v>
      </c>
      <c r="C267">
        <v>0</v>
      </c>
      <c r="D267">
        <v>2</v>
      </c>
      <c r="E267">
        <v>0</v>
      </c>
      <c r="F267">
        <v>0</v>
      </c>
      <c r="G267">
        <v>0</v>
      </c>
      <c r="H267">
        <v>0</v>
      </c>
      <c r="I267">
        <v>4</v>
      </c>
      <c r="J267">
        <v>1</v>
      </c>
      <c r="K267">
        <v>4</v>
      </c>
    </row>
    <row r="268" spans="2:11" ht="15" customHeight="1" thickBot="1" x14ac:dyDescent="0.25">
      <c r="B268" s="39" t="s">
        <v>336</v>
      </c>
      <c r="C268">
        <v>0</v>
      </c>
      <c r="D268">
        <v>18</v>
      </c>
      <c r="E268">
        <v>6</v>
      </c>
      <c r="F268">
        <v>0</v>
      </c>
      <c r="G268">
        <v>0</v>
      </c>
      <c r="H268">
        <v>4</v>
      </c>
      <c r="I268">
        <v>7</v>
      </c>
      <c r="J268">
        <v>6</v>
      </c>
      <c r="K268">
        <v>6</v>
      </c>
    </row>
    <row r="269" spans="2:11" ht="15" customHeight="1" thickBot="1" x14ac:dyDescent="0.25">
      <c r="B269" s="39" t="s">
        <v>337</v>
      </c>
      <c r="C269">
        <v>0</v>
      </c>
      <c r="D269">
        <v>12</v>
      </c>
      <c r="E269">
        <v>6</v>
      </c>
      <c r="F269">
        <v>2</v>
      </c>
      <c r="G269">
        <v>0</v>
      </c>
      <c r="H269">
        <v>4</v>
      </c>
      <c r="I269">
        <v>5</v>
      </c>
      <c r="J269">
        <v>3</v>
      </c>
      <c r="K269">
        <v>3</v>
      </c>
    </row>
    <row r="270" spans="2:11" ht="15" customHeight="1" thickBot="1" x14ac:dyDescent="0.25">
      <c r="B270" s="39" t="s">
        <v>338</v>
      </c>
      <c r="C270">
        <v>0</v>
      </c>
      <c r="D270">
        <v>48</v>
      </c>
      <c r="E270">
        <v>41</v>
      </c>
      <c r="F270">
        <v>5</v>
      </c>
      <c r="G270">
        <v>2</v>
      </c>
      <c r="H270">
        <v>16</v>
      </c>
      <c r="I270">
        <v>26</v>
      </c>
      <c r="J270">
        <v>19</v>
      </c>
      <c r="K270">
        <v>25</v>
      </c>
    </row>
    <row r="271" spans="2:11" ht="15" customHeight="1" thickBot="1" x14ac:dyDescent="0.25">
      <c r="B271" s="39" t="s">
        <v>339</v>
      </c>
      <c r="C271">
        <v>0</v>
      </c>
      <c r="D271">
        <v>8</v>
      </c>
      <c r="E271">
        <v>9</v>
      </c>
      <c r="F271">
        <v>0</v>
      </c>
      <c r="G271">
        <v>0</v>
      </c>
      <c r="H271">
        <v>3</v>
      </c>
      <c r="I271">
        <v>2</v>
      </c>
      <c r="J271">
        <v>2</v>
      </c>
      <c r="K271">
        <v>4</v>
      </c>
    </row>
    <row r="272" spans="2:11" ht="15" customHeight="1" thickBot="1" x14ac:dyDescent="0.25">
      <c r="B272" s="39" t="s">
        <v>340</v>
      </c>
      <c r="C272">
        <v>0</v>
      </c>
      <c r="D272">
        <v>3</v>
      </c>
      <c r="E272">
        <v>0</v>
      </c>
      <c r="F272">
        <v>0</v>
      </c>
      <c r="G272">
        <v>0</v>
      </c>
      <c r="H272">
        <v>0</v>
      </c>
      <c r="I272">
        <v>1</v>
      </c>
      <c r="J272">
        <v>0</v>
      </c>
      <c r="K272">
        <v>0</v>
      </c>
    </row>
    <row r="273" spans="2:11" ht="15" customHeight="1" thickBot="1" x14ac:dyDescent="0.25">
      <c r="B273" s="59" t="s">
        <v>341</v>
      </c>
      <c r="C273">
        <v>0</v>
      </c>
      <c r="D273">
        <v>4</v>
      </c>
      <c r="E273">
        <v>4</v>
      </c>
      <c r="F273">
        <v>1</v>
      </c>
      <c r="G273">
        <v>0</v>
      </c>
      <c r="H273">
        <v>3</v>
      </c>
      <c r="I273">
        <v>2</v>
      </c>
      <c r="J273">
        <v>3</v>
      </c>
      <c r="K273">
        <v>1</v>
      </c>
    </row>
    <row r="274" spans="2:11" ht="15" customHeight="1" thickBot="1" x14ac:dyDescent="0.25">
      <c r="B274" s="39" t="s">
        <v>342</v>
      </c>
      <c r="C274">
        <v>0</v>
      </c>
      <c r="D274">
        <v>51</v>
      </c>
      <c r="E274">
        <v>25</v>
      </c>
      <c r="F274">
        <v>3</v>
      </c>
      <c r="G274">
        <v>1</v>
      </c>
      <c r="H274">
        <v>13</v>
      </c>
      <c r="I274">
        <v>21</v>
      </c>
      <c r="J274">
        <v>22</v>
      </c>
      <c r="K274">
        <v>22</v>
      </c>
    </row>
    <row r="275" spans="2:11" ht="15" customHeight="1" thickBot="1" x14ac:dyDescent="0.25">
      <c r="B275" s="39" t="s">
        <v>343</v>
      </c>
      <c r="C275">
        <v>0</v>
      </c>
      <c r="D275">
        <v>59</v>
      </c>
      <c r="E275">
        <v>34</v>
      </c>
      <c r="F275">
        <v>3</v>
      </c>
      <c r="G275">
        <v>2</v>
      </c>
      <c r="H275">
        <v>9</v>
      </c>
      <c r="I275">
        <v>32</v>
      </c>
      <c r="J275">
        <v>26</v>
      </c>
      <c r="K275">
        <v>23</v>
      </c>
    </row>
    <row r="276" spans="2:11" ht="15" customHeight="1" thickBot="1" x14ac:dyDescent="0.25">
      <c r="B276" s="39" t="s">
        <v>344</v>
      </c>
      <c r="C276">
        <v>0</v>
      </c>
      <c r="D276">
        <v>14</v>
      </c>
      <c r="E276">
        <v>5</v>
      </c>
      <c r="F276">
        <v>0</v>
      </c>
      <c r="G276">
        <v>0</v>
      </c>
      <c r="H276">
        <v>3</v>
      </c>
      <c r="I276">
        <v>6</v>
      </c>
      <c r="J276">
        <v>17</v>
      </c>
      <c r="K276">
        <v>10</v>
      </c>
    </row>
    <row r="277" spans="2:11" ht="15" customHeight="1" thickBot="1" x14ac:dyDescent="0.25">
      <c r="B277" s="39" t="s">
        <v>345</v>
      </c>
      <c r="C277">
        <v>0</v>
      </c>
      <c r="D277">
        <v>28</v>
      </c>
      <c r="E277">
        <v>12</v>
      </c>
      <c r="F277">
        <v>0</v>
      </c>
      <c r="G277">
        <v>1</v>
      </c>
      <c r="H277">
        <v>6</v>
      </c>
      <c r="I277">
        <v>15</v>
      </c>
      <c r="J277">
        <v>8</v>
      </c>
      <c r="K277">
        <v>11</v>
      </c>
    </row>
    <row r="278" spans="2:11" ht="15" customHeight="1" thickBot="1" x14ac:dyDescent="0.25">
      <c r="B278" s="39" t="s">
        <v>346</v>
      </c>
      <c r="C278">
        <v>0</v>
      </c>
      <c r="D278">
        <v>5</v>
      </c>
      <c r="E278">
        <v>2</v>
      </c>
      <c r="F278">
        <v>0</v>
      </c>
      <c r="G278">
        <v>0</v>
      </c>
      <c r="H278">
        <v>0</v>
      </c>
      <c r="I278">
        <v>4</v>
      </c>
      <c r="J278">
        <v>1</v>
      </c>
      <c r="K278">
        <v>2</v>
      </c>
    </row>
    <row r="279" spans="2:11" ht="15" customHeight="1" thickBot="1" x14ac:dyDescent="0.25">
      <c r="B279" s="39" t="s">
        <v>347</v>
      </c>
      <c r="C279">
        <v>0</v>
      </c>
      <c r="D279">
        <v>66</v>
      </c>
      <c r="E279">
        <v>36</v>
      </c>
      <c r="F279">
        <v>3</v>
      </c>
      <c r="G279">
        <v>1</v>
      </c>
      <c r="H279">
        <v>10</v>
      </c>
      <c r="I279">
        <v>26</v>
      </c>
      <c r="J279">
        <v>13</v>
      </c>
      <c r="K279">
        <v>33</v>
      </c>
    </row>
    <row r="280" spans="2:11" ht="15" customHeight="1" thickBot="1" x14ac:dyDescent="0.25">
      <c r="B280" s="39" t="s">
        <v>348</v>
      </c>
      <c r="C280">
        <v>0</v>
      </c>
      <c r="D280">
        <v>20</v>
      </c>
      <c r="E280">
        <v>6</v>
      </c>
      <c r="F280">
        <v>0</v>
      </c>
      <c r="G280">
        <v>0</v>
      </c>
      <c r="H280">
        <v>5</v>
      </c>
      <c r="I280">
        <v>8</v>
      </c>
      <c r="J280">
        <v>5</v>
      </c>
      <c r="K280">
        <v>9</v>
      </c>
    </row>
    <row r="281" spans="2:11" ht="15" customHeight="1" thickBot="1" x14ac:dyDescent="0.25">
      <c r="B281" s="59" t="s">
        <v>349</v>
      </c>
      <c r="C281">
        <v>0</v>
      </c>
      <c r="D281">
        <v>6</v>
      </c>
      <c r="E281">
        <v>3</v>
      </c>
      <c r="F281">
        <v>0</v>
      </c>
      <c r="G281">
        <v>0</v>
      </c>
      <c r="H281">
        <v>0</v>
      </c>
      <c r="I281">
        <v>1</v>
      </c>
      <c r="J281">
        <v>3</v>
      </c>
      <c r="K281">
        <v>2</v>
      </c>
    </row>
    <row r="282" spans="2:11" ht="15" customHeight="1" thickBot="1" x14ac:dyDescent="0.25">
      <c r="B282" s="39" t="s">
        <v>350</v>
      </c>
      <c r="C282">
        <v>0</v>
      </c>
      <c r="D282">
        <v>49</v>
      </c>
      <c r="E282">
        <v>26</v>
      </c>
      <c r="F282">
        <v>0</v>
      </c>
      <c r="G282">
        <v>1</v>
      </c>
      <c r="H282">
        <v>7</v>
      </c>
      <c r="I282">
        <v>16</v>
      </c>
      <c r="J282">
        <v>14</v>
      </c>
      <c r="K282">
        <v>16</v>
      </c>
    </row>
    <row r="283" spans="2:11" ht="15" customHeight="1" thickBot="1" x14ac:dyDescent="0.25">
      <c r="B283" s="39" t="s">
        <v>351</v>
      </c>
      <c r="C283">
        <v>0</v>
      </c>
      <c r="D283">
        <v>24</v>
      </c>
      <c r="E283">
        <v>15</v>
      </c>
      <c r="F283">
        <v>1</v>
      </c>
      <c r="G283">
        <v>0</v>
      </c>
      <c r="H283">
        <v>7</v>
      </c>
      <c r="I283">
        <v>8</v>
      </c>
      <c r="J283">
        <v>5</v>
      </c>
      <c r="K283">
        <v>9</v>
      </c>
    </row>
    <row r="284" spans="2:11" ht="15" customHeight="1" thickBot="1" x14ac:dyDescent="0.25">
      <c r="B284" s="39" t="s">
        <v>352</v>
      </c>
      <c r="C284">
        <v>0</v>
      </c>
      <c r="D284">
        <v>129</v>
      </c>
      <c r="E284">
        <v>61</v>
      </c>
      <c r="F284">
        <v>1</v>
      </c>
      <c r="G284">
        <v>0</v>
      </c>
      <c r="H284">
        <v>29</v>
      </c>
      <c r="I284">
        <v>83</v>
      </c>
      <c r="J284">
        <v>41</v>
      </c>
      <c r="K284">
        <v>56</v>
      </c>
    </row>
    <row r="285" spans="2:11" ht="15" customHeight="1" thickBot="1" x14ac:dyDescent="0.25">
      <c r="B285" s="39" t="s">
        <v>353</v>
      </c>
      <c r="C285">
        <v>0</v>
      </c>
      <c r="D285">
        <v>34</v>
      </c>
      <c r="E285">
        <v>44</v>
      </c>
      <c r="F285">
        <v>1</v>
      </c>
      <c r="G285">
        <v>2</v>
      </c>
      <c r="H285">
        <v>5</v>
      </c>
      <c r="I285">
        <v>26</v>
      </c>
      <c r="J285">
        <v>9</v>
      </c>
      <c r="K285">
        <v>20</v>
      </c>
    </row>
    <row r="286" spans="2:11" ht="15" customHeight="1" thickBot="1" x14ac:dyDescent="0.25">
      <c r="B286" s="39" t="s">
        <v>354</v>
      </c>
      <c r="C286">
        <v>0</v>
      </c>
      <c r="D286">
        <v>18</v>
      </c>
      <c r="E286">
        <v>18</v>
      </c>
      <c r="F286">
        <v>0</v>
      </c>
      <c r="G286">
        <v>0</v>
      </c>
      <c r="H286">
        <v>2</v>
      </c>
      <c r="I286">
        <v>8</v>
      </c>
      <c r="J286">
        <v>4</v>
      </c>
      <c r="K286">
        <v>8</v>
      </c>
    </row>
    <row r="287" spans="2:11" ht="15" customHeight="1" thickBot="1" x14ac:dyDescent="0.25">
      <c r="B287" s="39" t="s">
        <v>355</v>
      </c>
      <c r="C287">
        <v>0</v>
      </c>
      <c r="D287">
        <v>30</v>
      </c>
      <c r="E287">
        <v>8</v>
      </c>
      <c r="F287">
        <v>2</v>
      </c>
      <c r="G287">
        <v>1</v>
      </c>
      <c r="H287">
        <v>12</v>
      </c>
      <c r="I287">
        <v>19</v>
      </c>
      <c r="J287">
        <v>16</v>
      </c>
      <c r="K287">
        <v>6</v>
      </c>
    </row>
    <row r="288" spans="2:11" ht="15" customHeight="1" thickBot="1" x14ac:dyDescent="0.25">
      <c r="B288" s="39" t="s">
        <v>356</v>
      </c>
      <c r="C288">
        <v>0</v>
      </c>
      <c r="D288">
        <v>17</v>
      </c>
      <c r="E288">
        <v>7</v>
      </c>
      <c r="F288">
        <v>0</v>
      </c>
      <c r="G288">
        <v>0</v>
      </c>
      <c r="H288">
        <v>2</v>
      </c>
      <c r="I288">
        <v>5</v>
      </c>
      <c r="J288">
        <v>3</v>
      </c>
      <c r="K288">
        <v>8</v>
      </c>
    </row>
    <row r="289" spans="2:11" ht="15" customHeight="1" thickBot="1" x14ac:dyDescent="0.25">
      <c r="B289" s="39" t="s">
        <v>357</v>
      </c>
      <c r="C289">
        <v>0</v>
      </c>
      <c r="D289">
        <v>101</v>
      </c>
      <c r="E289">
        <v>53</v>
      </c>
      <c r="F289">
        <v>4</v>
      </c>
      <c r="G289">
        <v>1</v>
      </c>
      <c r="H289">
        <v>26</v>
      </c>
      <c r="I289">
        <v>47</v>
      </c>
      <c r="J289">
        <v>51</v>
      </c>
      <c r="K289">
        <v>38</v>
      </c>
    </row>
    <row r="290" spans="2:11" ht="15" customHeight="1" thickBot="1" x14ac:dyDescent="0.25">
      <c r="B290" s="39" t="s">
        <v>358</v>
      </c>
      <c r="C290">
        <v>0</v>
      </c>
      <c r="D290">
        <v>24</v>
      </c>
      <c r="E290">
        <v>18</v>
      </c>
      <c r="F290">
        <v>0</v>
      </c>
      <c r="G290">
        <v>1</v>
      </c>
      <c r="H290">
        <v>5</v>
      </c>
      <c r="I290">
        <v>14</v>
      </c>
      <c r="J290">
        <v>10</v>
      </c>
      <c r="K290">
        <v>13</v>
      </c>
    </row>
    <row r="291" spans="2:11" ht="15" customHeight="1" thickBot="1" x14ac:dyDescent="0.25">
      <c r="B291" s="39" t="s">
        <v>359</v>
      </c>
      <c r="C291">
        <v>0</v>
      </c>
      <c r="D291">
        <v>32</v>
      </c>
      <c r="E291">
        <v>13</v>
      </c>
      <c r="F291">
        <v>2</v>
      </c>
      <c r="G291">
        <v>1</v>
      </c>
      <c r="H291">
        <v>4</v>
      </c>
      <c r="I291">
        <v>15</v>
      </c>
      <c r="J291">
        <v>8</v>
      </c>
      <c r="K291">
        <v>16</v>
      </c>
    </row>
    <row r="292" spans="2:11" ht="15" customHeight="1" thickBot="1" x14ac:dyDescent="0.25">
      <c r="B292" s="39" t="s">
        <v>360</v>
      </c>
      <c r="C292">
        <v>0</v>
      </c>
      <c r="D292">
        <v>25</v>
      </c>
      <c r="E292">
        <v>13</v>
      </c>
      <c r="F292">
        <v>1</v>
      </c>
      <c r="G292">
        <v>3</v>
      </c>
      <c r="H292">
        <v>3</v>
      </c>
      <c r="I292">
        <v>7</v>
      </c>
      <c r="J292">
        <v>4</v>
      </c>
      <c r="K292">
        <v>6</v>
      </c>
    </row>
    <row r="293" spans="2:11" ht="15" customHeight="1" thickBot="1" x14ac:dyDescent="0.25">
      <c r="B293" s="39" t="s">
        <v>361</v>
      </c>
      <c r="C293">
        <v>0</v>
      </c>
      <c r="D293">
        <v>9</v>
      </c>
      <c r="E293">
        <v>6</v>
      </c>
      <c r="F293">
        <v>1</v>
      </c>
      <c r="G293">
        <v>0</v>
      </c>
      <c r="H293">
        <v>3</v>
      </c>
      <c r="I293">
        <v>5</v>
      </c>
      <c r="J293">
        <v>1</v>
      </c>
      <c r="K293">
        <v>6</v>
      </c>
    </row>
    <row r="294" spans="2:11" ht="15" customHeight="1" thickBot="1" x14ac:dyDescent="0.25">
      <c r="B294" s="57" t="s">
        <v>362</v>
      </c>
      <c r="C294">
        <v>0</v>
      </c>
      <c r="D294">
        <v>16</v>
      </c>
      <c r="E294">
        <v>35</v>
      </c>
      <c r="F294">
        <v>0</v>
      </c>
      <c r="G294">
        <v>0</v>
      </c>
      <c r="H294">
        <v>2</v>
      </c>
      <c r="I294">
        <v>14</v>
      </c>
      <c r="J294">
        <v>6</v>
      </c>
      <c r="K294">
        <v>15</v>
      </c>
    </row>
    <row r="295" spans="2:11" ht="15" customHeight="1" thickBot="1" x14ac:dyDescent="0.25">
      <c r="B295" s="61" t="s">
        <v>363</v>
      </c>
      <c r="C295">
        <v>1</v>
      </c>
      <c r="D295">
        <v>64</v>
      </c>
      <c r="E295">
        <v>41</v>
      </c>
      <c r="F295">
        <v>2</v>
      </c>
      <c r="G295">
        <v>1</v>
      </c>
      <c r="H295">
        <v>18</v>
      </c>
      <c r="I295">
        <v>26</v>
      </c>
      <c r="J295">
        <v>25</v>
      </c>
      <c r="K295">
        <v>32</v>
      </c>
    </row>
    <row r="296" spans="2:11" ht="15" customHeight="1" thickBot="1" x14ac:dyDescent="0.25">
      <c r="B296" s="39" t="s">
        <v>364</v>
      </c>
      <c r="C296">
        <v>0</v>
      </c>
      <c r="D296">
        <v>7</v>
      </c>
      <c r="E296">
        <v>1</v>
      </c>
      <c r="F296">
        <v>0</v>
      </c>
      <c r="G296">
        <v>0</v>
      </c>
      <c r="H296">
        <v>1</v>
      </c>
      <c r="I296">
        <v>2</v>
      </c>
      <c r="J296">
        <v>3</v>
      </c>
      <c r="K296">
        <v>4</v>
      </c>
    </row>
    <row r="297" spans="2:11" ht="15" customHeight="1" thickBot="1" x14ac:dyDescent="0.25">
      <c r="B297" s="39" t="s">
        <v>365</v>
      </c>
      <c r="C297">
        <v>0</v>
      </c>
      <c r="D297">
        <v>18</v>
      </c>
      <c r="E297">
        <v>16</v>
      </c>
      <c r="F297">
        <v>2</v>
      </c>
      <c r="G297">
        <v>0</v>
      </c>
      <c r="H297">
        <v>4</v>
      </c>
      <c r="I297">
        <v>11</v>
      </c>
      <c r="J297">
        <v>8</v>
      </c>
      <c r="K297">
        <v>16</v>
      </c>
    </row>
    <row r="298" spans="2:11" ht="15" customHeight="1" thickBot="1" x14ac:dyDescent="0.25">
      <c r="B298" s="39" t="s">
        <v>366</v>
      </c>
      <c r="C298">
        <v>0</v>
      </c>
      <c r="D298">
        <v>18</v>
      </c>
      <c r="E298">
        <v>11</v>
      </c>
      <c r="F298">
        <v>2</v>
      </c>
      <c r="G298">
        <v>1</v>
      </c>
      <c r="H298">
        <v>4</v>
      </c>
      <c r="I298">
        <v>14</v>
      </c>
      <c r="J298">
        <v>8</v>
      </c>
      <c r="K298">
        <v>4</v>
      </c>
    </row>
    <row r="299" spans="2:11" ht="15" customHeight="1" thickBot="1" x14ac:dyDescent="0.25">
      <c r="B299" s="57" t="s">
        <v>367</v>
      </c>
      <c r="C299">
        <v>0</v>
      </c>
      <c r="D299">
        <v>15</v>
      </c>
      <c r="E299">
        <v>14</v>
      </c>
      <c r="F299">
        <v>0</v>
      </c>
      <c r="G299">
        <v>0</v>
      </c>
      <c r="H299">
        <v>5</v>
      </c>
      <c r="I299">
        <v>13</v>
      </c>
      <c r="J299">
        <v>8</v>
      </c>
      <c r="K299">
        <v>15</v>
      </c>
    </row>
    <row r="300" spans="2:11" ht="15" customHeight="1" thickBot="1" x14ac:dyDescent="0.25">
      <c r="B300" s="61" t="s">
        <v>368</v>
      </c>
      <c r="C300">
        <v>0</v>
      </c>
      <c r="D300">
        <v>53</v>
      </c>
      <c r="E300">
        <v>30</v>
      </c>
      <c r="F300">
        <v>8</v>
      </c>
      <c r="G300">
        <v>0</v>
      </c>
      <c r="H300">
        <v>10</v>
      </c>
      <c r="I300">
        <v>22</v>
      </c>
      <c r="J300">
        <v>26</v>
      </c>
      <c r="K300">
        <v>25</v>
      </c>
    </row>
    <row r="301" spans="2:11" ht="15" customHeight="1" thickBot="1" x14ac:dyDescent="0.25">
      <c r="B301" s="39" t="s">
        <v>369</v>
      </c>
      <c r="C301">
        <v>0</v>
      </c>
      <c r="D301">
        <v>45</v>
      </c>
      <c r="E301">
        <v>22</v>
      </c>
      <c r="F301">
        <v>1</v>
      </c>
      <c r="G301">
        <v>4</v>
      </c>
      <c r="H301">
        <v>13</v>
      </c>
      <c r="I301">
        <v>32</v>
      </c>
      <c r="J301">
        <v>22</v>
      </c>
      <c r="K301">
        <v>27</v>
      </c>
    </row>
    <row r="302" spans="2:11" ht="15" customHeight="1" thickBot="1" x14ac:dyDescent="0.25">
      <c r="B302" s="39" t="s">
        <v>370</v>
      </c>
      <c r="C302">
        <v>0</v>
      </c>
      <c r="D302">
        <v>15</v>
      </c>
      <c r="E302">
        <v>18</v>
      </c>
      <c r="F302">
        <v>2</v>
      </c>
      <c r="G302">
        <v>1</v>
      </c>
      <c r="H302">
        <v>7</v>
      </c>
      <c r="I302">
        <v>11</v>
      </c>
      <c r="J302">
        <v>0</v>
      </c>
      <c r="K302">
        <v>13</v>
      </c>
    </row>
    <row r="303" spans="2:11" ht="15" customHeight="1" thickBot="1" x14ac:dyDescent="0.25">
      <c r="B303" s="39" t="s">
        <v>371</v>
      </c>
      <c r="C303">
        <v>0</v>
      </c>
      <c r="D303">
        <v>93</v>
      </c>
      <c r="E303">
        <v>25</v>
      </c>
      <c r="F303">
        <v>3</v>
      </c>
      <c r="G303">
        <v>1</v>
      </c>
      <c r="H303">
        <v>10</v>
      </c>
      <c r="I303">
        <v>44</v>
      </c>
      <c r="J303">
        <v>9</v>
      </c>
      <c r="K303">
        <v>21</v>
      </c>
    </row>
    <row r="304" spans="2:11" ht="15" customHeight="1" thickBot="1" x14ac:dyDescent="0.25">
      <c r="B304" s="39" t="s">
        <v>372</v>
      </c>
      <c r="C304">
        <v>0</v>
      </c>
      <c r="D304">
        <v>22</v>
      </c>
      <c r="E304">
        <v>21</v>
      </c>
      <c r="F304">
        <v>0</v>
      </c>
      <c r="G304">
        <v>1</v>
      </c>
      <c r="H304">
        <v>8</v>
      </c>
      <c r="I304">
        <v>27</v>
      </c>
      <c r="J304">
        <v>7</v>
      </c>
      <c r="K304">
        <v>6</v>
      </c>
    </row>
    <row r="305" spans="2:11" ht="15" customHeight="1" thickBot="1" x14ac:dyDescent="0.25">
      <c r="B305" s="39" t="s">
        <v>373</v>
      </c>
      <c r="C305">
        <v>0</v>
      </c>
      <c r="D305">
        <v>188</v>
      </c>
      <c r="E305">
        <v>108</v>
      </c>
      <c r="F305">
        <v>14</v>
      </c>
      <c r="G305">
        <v>7</v>
      </c>
      <c r="H305">
        <v>37</v>
      </c>
      <c r="I305">
        <v>151</v>
      </c>
      <c r="J305">
        <v>74</v>
      </c>
      <c r="K305">
        <v>101</v>
      </c>
    </row>
    <row r="306" spans="2:11" ht="15" customHeight="1" thickBot="1" x14ac:dyDescent="0.25">
      <c r="B306" s="39" t="s">
        <v>374</v>
      </c>
      <c r="C306">
        <v>0</v>
      </c>
      <c r="D306">
        <v>31</v>
      </c>
      <c r="E306">
        <v>10</v>
      </c>
      <c r="F306">
        <v>4</v>
      </c>
      <c r="G306">
        <v>0</v>
      </c>
      <c r="H306">
        <v>2</v>
      </c>
      <c r="I306">
        <v>13</v>
      </c>
      <c r="J306">
        <v>10</v>
      </c>
      <c r="K306">
        <v>4</v>
      </c>
    </row>
    <row r="307" spans="2:11" ht="15" customHeight="1" thickBot="1" x14ac:dyDescent="0.25">
      <c r="B307" s="39" t="s">
        <v>375</v>
      </c>
      <c r="C307">
        <v>0</v>
      </c>
      <c r="D307">
        <v>83</v>
      </c>
      <c r="E307">
        <v>63</v>
      </c>
      <c r="F307">
        <v>8</v>
      </c>
      <c r="G307">
        <v>1</v>
      </c>
      <c r="H307">
        <v>24</v>
      </c>
      <c r="I307">
        <v>19</v>
      </c>
      <c r="J307">
        <v>12</v>
      </c>
      <c r="K307">
        <v>3</v>
      </c>
    </row>
    <row r="308" spans="2:11" ht="15" customHeight="1" thickBot="1" x14ac:dyDescent="0.25">
      <c r="B308" s="39" t="s">
        <v>376</v>
      </c>
      <c r="C308">
        <v>0</v>
      </c>
      <c r="D308">
        <v>27</v>
      </c>
      <c r="E308">
        <v>12</v>
      </c>
      <c r="F308">
        <v>1</v>
      </c>
      <c r="G308">
        <v>0</v>
      </c>
      <c r="H308">
        <v>1</v>
      </c>
      <c r="I308">
        <v>13</v>
      </c>
      <c r="J308">
        <v>5</v>
      </c>
      <c r="K308">
        <v>16</v>
      </c>
    </row>
    <row r="309" spans="2:11" ht="15" customHeight="1" thickBot="1" x14ac:dyDescent="0.25">
      <c r="B309" s="39" t="s">
        <v>377</v>
      </c>
      <c r="C309">
        <v>0</v>
      </c>
      <c r="D309">
        <v>27</v>
      </c>
      <c r="E309">
        <v>9</v>
      </c>
      <c r="F309">
        <v>1</v>
      </c>
      <c r="G309">
        <v>1</v>
      </c>
      <c r="H309">
        <v>3</v>
      </c>
      <c r="I309">
        <v>8</v>
      </c>
      <c r="J309">
        <v>10</v>
      </c>
      <c r="K309">
        <v>5</v>
      </c>
    </row>
    <row r="310" spans="2:11" ht="15" customHeight="1" thickBot="1" x14ac:dyDescent="0.25">
      <c r="B310" s="39" t="s">
        <v>378</v>
      </c>
      <c r="C310">
        <v>0</v>
      </c>
      <c r="D310">
        <v>18</v>
      </c>
      <c r="E310">
        <v>19</v>
      </c>
      <c r="F310">
        <v>0</v>
      </c>
      <c r="G310">
        <v>0</v>
      </c>
      <c r="H310">
        <v>8</v>
      </c>
      <c r="I310">
        <v>15</v>
      </c>
      <c r="J310">
        <v>9</v>
      </c>
      <c r="K310">
        <v>13</v>
      </c>
    </row>
    <row r="311" spans="2:11" ht="15" customHeight="1" thickBot="1" x14ac:dyDescent="0.25">
      <c r="B311" s="39" t="s">
        <v>379</v>
      </c>
      <c r="C311">
        <v>0</v>
      </c>
      <c r="D311">
        <v>31</v>
      </c>
      <c r="E311">
        <v>24</v>
      </c>
      <c r="F311">
        <v>2</v>
      </c>
      <c r="G311">
        <v>0</v>
      </c>
      <c r="H311">
        <v>3</v>
      </c>
      <c r="I311">
        <v>22</v>
      </c>
      <c r="J311">
        <v>12</v>
      </c>
      <c r="K311">
        <v>13</v>
      </c>
    </row>
    <row r="312" spans="2:11" ht="15" customHeight="1" thickBot="1" x14ac:dyDescent="0.25">
      <c r="B312" s="39" t="s">
        <v>380</v>
      </c>
      <c r="C312">
        <v>0</v>
      </c>
      <c r="D312">
        <v>37</v>
      </c>
      <c r="E312">
        <v>10</v>
      </c>
      <c r="F312">
        <v>1</v>
      </c>
      <c r="G312">
        <v>1</v>
      </c>
      <c r="H312">
        <v>4</v>
      </c>
      <c r="I312">
        <v>17</v>
      </c>
      <c r="J312">
        <v>2</v>
      </c>
      <c r="K312">
        <v>6</v>
      </c>
    </row>
    <row r="313" spans="2:11" ht="15" customHeight="1" thickBot="1" x14ac:dyDescent="0.25">
      <c r="B313" s="39" t="s">
        <v>381</v>
      </c>
      <c r="C313">
        <v>0</v>
      </c>
      <c r="D313">
        <v>34</v>
      </c>
      <c r="E313">
        <v>22</v>
      </c>
      <c r="F313">
        <v>4</v>
      </c>
      <c r="G313">
        <v>1</v>
      </c>
      <c r="H313">
        <v>11</v>
      </c>
      <c r="I313">
        <v>26</v>
      </c>
      <c r="J313">
        <v>22</v>
      </c>
      <c r="K313">
        <v>15</v>
      </c>
    </row>
    <row r="314" spans="2:11" ht="15" customHeight="1" thickBot="1" x14ac:dyDescent="0.25">
      <c r="B314" s="39" t="s">
        <v>382</v>
      </c>
      <c r="C314">
        <v>0</v>
      </c>
      <c r="D314">
        <v>16</v>
      </c>
      <c r="E314">
        <v>8</v>
      </c>
      <c r="F314">
        <v>0</v>
      </c>
      <c r="G314">
        <v>0</v>
      </c>
      <c r="H314">
        <v>3</v>
      </c>
      <c r="I314">
        <v>3</v>
      </c>
      <c r="J314">
        <v>3</v>
      </c>
      <c r="K314">
        <v>7</v>
      </c>
    </row>
    <row r="315" spans="2:11" ht="15" customHeight="1" thickBot="1" x14ac:dyDescent="0.25">
      <c r="B315" s="39" t="s">
        <v>383</v>
      </c>
      <c r="C315">
        <v>0</v>
      </c>
      <c r="D315">
        <v>33</v>
      </c>
      <c r="E315">
        <v>12</v>
      </c>
      <c r="F315">
        <v>0</v>
      </c>
      <c r="G315">
        <v>0</v>
      </c>
      <c r="H315">
        <v>5</v>
      </c>
      <c r="I315">
        <v>11</v>
      </c>
      <c r="J315">
        <v>8</v>
      </c>
      <c r="K315">
        <v>12</v>
      </c>
    </row>
    <row r="316" spans="2:11" ht="15" customHeight="1" thickBot="1" x14ac:dyDescent="0.25">
      <c r="B316" s="39" t="s">
        <v>384</v>
      </c>
      <c r="C316">
        <v>0</v>
      </c>
      <c r="D316">
        <v>18</v>
      </c>
      <c r="E316">
        <v>11</v>
      </c>
      <c r="F316">
        <v>2</v>
      </c>
      <c r="G316">
        <v>1</v>
      </c>
      <c r="H316">
        <v>2</v>
      </c>
      <c r="I316">
        <v>6</v>
      </c>
      <c r="J316">
        <v>5</v>
      </c>
      <c r="K316">
        <v>7</v>
      </c>
    </row>
    <row r="317" spans="2:11" ht="15" customHeight="1" thickBot="1" x14ac:dyDescent="0.25">
      <c r="B317" s="57" t="s">
        <v>385</v>
      </c>
      <c r="C317">
        <v>0</v>
      </c>
      <c r="D317">
        <v>18</v>
      </c>
      <c r="E317">
        <v>11</v>
      </c>
      <c r="F317">
        <v>2</v>
      </c>
      <c r="G317">
        <v>2</v>
      </c>
      <c r="H317">
        <v>5</v>
      </c>
      <c r="I317">
        <v>12</v>
      </c>
      <c r="J317">
        <v>3</v>
      </c>
      <c r="K317">
        <v>6</v>
      </c>
    </row>
    <row r="318" spans="2:11" ht="15" customHeight="1" thickBot="1" x14ac:dyDescent="0.25">
      <c r="B318" s="61" t="s">
        <v>386</v>
      </c>
      <c r="C318">
        <v>0</v>
      </c>
      <c r="D318">
        <v>10</v>
      </c>
      <c r="E318">
        <v>7</v>
      </c>
      <c r="F318">
        <v>1</v>
      </c>
      <c r="G318">
        <v>0</v>
      </c>
      <c r="H318">
        <v>2</v>
      </c>
      <c r="I318">
        <v>6</v>
      </c>
      <c r="J318">
        <v>6</v>
      </c>
      <c r="K318">
        <v>5</v>
      </c>
    </row>
    <row r="319" spans="2:11" ht="15" customHeight="1" thickBot="1" x14ac:dyDescent="0.25">
      <c r="B319" s="39" t="s">
        <v>387</v>
      </c>
      <c r="C319">
        <v>0</v>
      </c>
      <c r="D319">
        <v>8</v>
      </c>
      <c r="E319">
        <v>10</v>
      </c>
      <c r="F319">
        <v>1</v>
      </c>
      <c r="G319">
        <v>1</v>
      </c>
      <c r="H319">
        <v>4</v>
      </c>
      <c r="I319">
        <v>6</v>
      </c>
      <c r="J319">
        <v>4</v>
      </c>
      <c r="K319">
        <v>0</v>
      </c>
    </row>
    <row r="320" spans="2:11" ht="15" customHeight="1" thickBot="1" x14ac:dyDescent="0.25">
      <c r="B320" s="39" t="s">
        <v>388</v>
      </c>
      <c r="C320">
        <v>0</v>
      </c>
      <c r="D320">
        <v>5</v>
      </c>
      <c r="E320">
        <v>2</v>
      </c>
      <c r="F320">
        <v>0</v>
      </c>
      <c r="G320">
        <v>0</v>
      </c>
      <c r="H320">
        <v>0</v>
      </c>
      <c r="I320">
        <v>1</v>
      </c>
      <c r="J320">
        <v>0</v>
      </c>
      <c r="K320">
        <v>4</v>
      </c>
    </row>
    <row r="321" spans="2:11" ht="15" customHeight="1" thickBot="1" x14ac:dyDescent="0.25">
      <c r="B321" s="39" t="s">
        <v>389</v>
      </c>
      <c r="C321">
        <v>0</v>
      </c>
      <c r="D321">
        <v>11</v>
      </c>
      <c r="E321">
        <v>22</v>
      </c>
      <c r="F321">
        <v>0</v>
      </c>
      <c r="G321">
        <v>0</v>
      </c>
      <c r="H321">
        <v>5</v>
      </c>
      <c r="I321">
        <v>20</v>
      </c>
      <c r="J321">
        <v>12</v>
      </c>
      <c r="K321">
        <v>12</v>
      </c>
    </row>
    <row r="322" spans="2:11" ht="15" customHeight="1" thickBot="1" x14ac:dyDescent="0.25">
      <c r="B322" s="39" t="s">
        <v>390</v>
      </c>
      <c r="C322">
        <v>0</v>
      </c>
      <c r="D322">
        <v>44</v>
      </c>
      <c r="E322">
        <v>24</v>
      </c>
      <c r="F322">
        <v>5</v>
      </c>
      <c r="G322">
        <v>2</v>
      </c>
      <c r="H322">
        <v>9</v>
      </c>
      <c r="I322">
        <v>23</v>
      </c>
      <c r="J322">
        <v>16</v>
      </c>
      <c r="K322">
        <v>15</v>
      </c>
    </row>
    <row r="323" spans="2:11" ht="15" customHeight="1" thickBot="1" x14ac:dyDescent="0.25">
      <c r="B323" s="39" t="s">
        <v>391</v>
      </c>
      <c r="C323">
        <v>0</v>
      </c>
      <c r="D323">
        <v>4</v>
      </c>
      <c r="E323">
        <v>4</v>
      </c>
      <c r="F323">
        <v>1</v>
      </c>
      <c r="G323">
        <v>0</v>
      </c>
      <c r="H323">
        <v>0</v>
      </c>
      <c r="I323">
        <v>3</v>
      </c>
      <c r="J323">
        <v>1</v>
      </c>
      <c r="K323">
        <v>5</v>
      </c>
    </row>
    <row r="324" spans="2:11" ht="15" customHeight="1" thickBot="1" x14ac:dyDescent="0.25">
      <c r="B324" s="39" t="s">
        <v>392</v>
      </c>
      <c r="C324">
        <v>0</v>
      </c>
      <c r="D324">
        <v>11</v>
      </c>
      <c r="E324">
        <v>2</v>
      </c>
      <c r="F324">
        <v>1</v>
      </c>
      <c r="G324">
        <v>0</v>
      </c>
      <c r="H324">
        <v>2</v>
      </c>
      <c r="I324">
        <v>4</v>
      </c>
      <c r="J324">
        <v>9</v>
      </c>
      <c r="K324">
        <v>3</v>
      </c>
    </row>
    <row r="325" spans="2:11" ht="15" customHeight="1" thickBot="1" x14ac:dyDescent="0.25">
      <c r="B325" s="39" t="s">
        <v>393</v>
      </c>
      <c r="C325">
        <v>0</v>
      </c>
      <c r="D325">
        <v>1</v>
      </c>
      <c r="E325">
        <v>5</v>
      </c>
      <c r="F325">
        <v>1</v>
      </c>
      <c r="G325">
        <v>0</v>
      </c>
      <c r="H325">
        <v>1</v>
      </c>
      <c r="I325">
        <v>2</v>
      </c>
      <c r="J325">
        <v>2</v>
      </c>
      <c r="K325">
        <v>0</v>
      </c>
    </row>
    <row r="326" spans="2:11" ht="15" customHeight="1" thickBot="1" x14ac:dyDescent="0.25">
      <c r="B326" s="39" t="s">
        <v>394</v>
      </c>
      <c r="C326">
        <v>0</v>
      </c>
      <c r="D326">
        <v>3</v>
      </c>
      <c r="E326">
        <v>2</v>
      </c>
      <c r="F326">
        <v>0</v>
      </c>
      <c r="G326">
        <v>0</v>
      </c>
      <c r="H326">
        <v>2</v>
      </c>
      <c r="I326">
        <v>1</v>
      </c>
      <c r="J326">
        <v>1</v>
      </c>
      <c r="K326">
        <v>1</v>
      </c>
    </row>
    <row r="327" spans="2:11" ht="15" customHeight="1" thickBot="1" x14ac:dyDescent="0.25">
      <c r="B327" s="39" t="s">
        <v>395</v>
      </c>
      <c r="C327">
        <v>0</v>
      </c>
      <c r="D327">
        <v>4</v>
      </c>
      <c r="E327">
        <v>4</v>
      </c>
      <c r="F327">
        <v>1</v>
      </c>
      <c r="G327">
        <v>0</v>
      </c>
      <c r="H327">
        <v>1</v>
      </c>
      <c r="I327">
        <v>4</v>
      </c>
      <c r="J327">
        <v>4</v>
      </c>
      <c r="K327">
        <v>3</v>
      </c>
    </row>
    <row r="328" spans="2:11" ht="15" customHeight="1" thickBot="1" x14ac:dyDescent="0.25">
      <c r="B328" s="39" t="s">
        <v>396</v>
      </c>
      <c r="C328">
        <v>0</v>
      </c>
      <c r="D328">
        <v>7</v>
      </c>
      <c r="E328">
        <v>10</v>
      </c>
      <c r="F328">
        <v>0</v>
      </c>
      <c r="G328">
        <v>1</v>
      </c>
      <c r="H328">
        <v>5</v>
      </c>
      <c r="I328">
        <v>6</v>
      </c>
      <c r="J328">
        <v>4</v>
      </c>
      <c r="K328">
        <v>11</v>
      </c>
    </row>
    <row r="329" spans="2:11" ht="15" customHeight="1" thickBot="1" x14ac:dyDescent="0.25">
      <c r="B329" s="39" t="s">
        <v>397</v>
      </c>
      <c r="C329">
        <v>0</v>
      </c>
      <c r="D329">
        <v>0</v>
      </c>
      <c r="E329">
        <v>2</v>
      </c>
      <c r="F329">
        <v>0</v>
      </c>
      <c r="G329">
        <v>0</v>
      </c>
      <c r="H329">
        <v>0</v>
      </c>
      <c r="I329">
        <v>0</v>
      </c>
      <c r="J329">
        <v>1</v>
      </c>
      <c r="K329">
        <v>1</v>
      </c>
    </row>
    <row r="330" spans="2:11" ht="15" customHeight="1" thickBot="1" x14ac:dyDescent="0.25">
      <c r="B330" s="39" t="s">
        <v>398</v>
      </c>
      <c r="C330">
        <v>0</v>
      </c>
      <c r="D330">
        <v>10</v>
      </c>
      <c r="E330">
        <v>4</v>
      </c>
      <c r="F330">
        <v>1</v>
      </c>
      <c r="G330">
        <v>0</v>
      </c>
      <c r="H330">
        <v>0</v>
      </c>
      <c r="I330">
        <v>4</v>
      </c>
      <c r="J330">
        <v>5</v>
      </c>
      <c r="K330">
        <v>5</v>
      </c>
    </row>
    <row r="331" spans="2:11" ht="15" customHeight="1" thickBot="1" x14ac:dyDescent="0.25">
      <c r="B331" s="57" t="s">
        <v>399</v>
      </c>
      <c r="C331">
        <v>0</v>
      </c>
      <c r="D331">
        <v>7</v>
      </c>
      <c r="E331">
        <v>4</v>
      </c>
      <c r="F331">
        <v>1</v>
      </c>
      <c r="G331">
        <v>0</v>
      </c>
      <c r="H331">
        <v>0</v>
      </c>
      <c r="I331">
        <v>6</v>
      </c>
      <c r="J331">
        <v>2</v>
      </c>
      <c r="K331">
        <v>2</v>
      </c>
    </row>
    <row r="332" spans="2:11" ht="15" customHeight="1" thickBot="1" x14ac:dyDescent="0.25">
      <c r="B332" s="61" t="s">
        <v>400</v>
      </c>
      <c r="C332">
        <v>0</v>
      </c>
      <c r="D332">
        <v>34</v>
      </c>
      <c r="E332">
        <v>17</v>
      </c>
      <c r="F332">
        <v>0</v>
      </c>
      <c r="G332">
        <v>2</v>
      </c>
      <c r="H332">
        <v>5</v>
      </c>
      <c r="I332">
        <v>22</v>
      </c>
      <c r="J332">
        <v>8</v>
      </c>
      <c r="K332">
        <v>13</v>
      </c>
    </row>
    <row r="333" spans="2:11" ht="15" customHeight="1" thickBot="1" x14ac:dyDescent="0.25">
      <c r="B333" s="39" t="s">
        <v>401</v>
      </c>
      <c r="C333">
        <v>0</v>
      </c>
      <c r="D333">
        <v>10</v>
      </c>
      <c r="E333">
        <v>4</v>
      </c>
      <c r="F333">
        <v>0</v>
      </c>
      <c r="G333">
        <v>0</v>
      </c>
      <c r="H333">
        <v>0</v>
      </c>
      <c r="I333">
        <v>3</v>
      </c>
      <c r="J333">
        <v>4</v>
      </c>
      <c r="K333">
        <v>4</v>
      </c>
    </row>
    <row r="334" spans="2:11" ht="15" customHeight="1" thickBot="1" x14ac:dyDescent="0.25">
      <c r="B334" s="39" t="s">
        <v>402</v>
      </c>
      <c r="C334">
        <v>0</v>
      </c>
      <c r="D334">
        <v>7</v>
      </c>
      <c r="E334">
        <v>7</v>
      </c>
      <c r="F334">
        <v>1</v>
      </c>
      <c r="G334">
        <v>0</v>
      </c>
      <c r="H334">
        <v>4</v>
      </c>
      <c r="I334">
        <v>11</v>
      </c>
      <c r="J334">
        <v>2</v>
      </c>
      <c r="K334">
        <v>7</v>
      </c>
    </row>
    <row r="335" spans="2:11" ht="15" customHeight="1" thickBot="1" x14ac:dyDescent="0.25">
      <c r="B335" s="39" t="s">
        <v>403</v>
      </c>
      <c r="C335">
        <v>0</v>
      </c>
      <c r="D335">
        <v>20</v>
      </c>
      <c r="E335">
        <v>9</v>
      </c>
      <c r="F335">
        <v>0</v>
      </c>
      <c r="G335">
        <v>1</v>
      </c>
      <c r="H335">
        <v>2</v>
      </c>
      <c r="I335">
        <v>7</v>
      </c>
      <c r="J335">
        <v>10</v>
      </c>
      <c r="K335">
        <v>7</v>
      </c>
    </row>
    <row r="336" spans="2:11" ht="15" customHeight="1" thickBot="1" x14ac:dyDescent="0.25">
      <c r="B336" s="39" t="s">
        <v>404</v>
      </c>
      <c r="C336">
        <v>0</v>
      </c>
      <c r="D336">
        <v>3</v>
      </c>
      <c r="E336">
        <v>0</v>
      </c>
      <c r="F336">
        <v>0</v>
      </c>
      <c r="G336">
        <v>0</v>
      </c>
      <c r="H336">
        <v>1</v>
      </c>
      <c r="I336">
        <v>1</v>
      </c>
      <c r="J336">
        <v>1</v>
      </c>
      <c r="K336">
        <v>4</v>
      </c>
    </row>
    <row r="337" spans="2:11" ht="15" customHeight="1" thickBot="1" x14ac:dyDescent="0.25">
      <c r="B337" s="39" t="s">
        <v>405</v>
      </c>
      <c r="C337">
        <v>0</v>
      </c>
      <c r="D337">
        <v>2</v>
      </c>
      <c r="E337">
        <v>1</v>
      </c>
      <c r="F337">
        <v>0</v>
      </c>
      <c r="G337">
        <v>0</v>
      </c>
      <c r="H337">
        <v>0</v>
      </c>
      <c r="I337">
        <v>0</v>
      </c>
      <c r="J337">
        <v>1</v>
      </c>
      <c r="K337">
        <v>0</v>
      </c>
    </row>
    <row r="338" spans="2:11" ht="15" customHeight="1" thickBot="1" x14ac:dyDescent="0.25">
      <c r="B338" s="59" t="s">
        <v>406</v>
      </c>
      <c r="C338">
        <v>0</v>
      </c>
      <c r="D338">
        <v>2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2</v>
      </c>
      <c r="K338">
        <v>2</v>
      </c>
    </row>
    <row r="339" spans="2:11" ht="15" customHeight="1" thickBot="1" x14ac:dyDescent="0.25">
      <c r="B339" s="39" t="s">
        <v>407</v>
      </c>
      <c r="C339">
        <v>0</v>
      </c>
      <c r="D339">
        <v>17</v>
      </c>
      <c r="E339">
        <v>7</v>
      </c>
      <c r="F339">
        <v>0</v>
      </c>
      <c r="G339">
        <v>0</v>
      </c>
      <c r="H339">
        <v>3</v>
      </c>
      <c r="I339">
        <v>8</v>
      </c>
      <c r="J339">
        <v>3</v>
      </c>
      <c r="K339">
        <v>3</v>
      </c>
    </row>
    <row r="340" spans="2:11" ht="15" customHeight="1" thickBot="1" x14ac:dyDescent="0.25">
      <c r="B340" s="39" t="s">
        <v>408</v>
      </c>
      <c r="C340">
        <v>0</v>
      </c>
      <c r="D340">
        <v>39</v>
      </c>
      <c r="E340">
        <v>24</v>
      </c>
      <c r="F340">
        <v>0</v>
      </c>
      <c r="G340">
        <v>0</v>
      </c>
      <c r="H340">
        <v>6</v>
      </c>
      <c r="I340">
        <v>22</v>
      </c>
      <c r="J340">
        <v>8</v>
      </c>
      <c r="K340">
        <v>13</v>
      </c>
    </row>
    <row r="341" spans="2:11" ht="15" customHeight="1" thickBot="1" x14ac:dyDescent="0.25">
      <c r="B341" s="39" t="s">
        <v>409</v>
      </c>
      <c r="C341">
        <v>0</v>
      </c>
      <c r="D341">
        <v>50</v>
      </c>
      <c r="E341">
        <v>28</v>
      </c>
      <c r="F341">
        <v>1</v>
      </c>
      <c r="G341">
        <v>1</v>
      </c>
      <c r="H341">
        <v>12</v>
      </c>
      <c r="I341">
        <v>19</v>
      </c>
      <c r="J341">
        <v>14</v>
      </c>
      <c r="K341">
        <v>8</v>
      </c>
    </row>
    <row r="342" spans="2:11" ht="15" customHeight="1" thickBot="1" x14ac:dyDescent="0.25">
      <c r="B342" s="39" t="s">
        <v>410</v>
      </c>
      <c r="C342">
        <v>0</v>
      </c>
      <c r="D342">
        <v>85</v>
      </c>
      <c r="E342">
        <v>63</v>
      </c>
      <c r="F342">
        <v>4</v>
      </c>
      <c r="G342">
        <v>0</v>
      </c>
      <c r="H342">
        <v>17</v>
      </c>
      <c r="I342">
        <v>50</v>
      </c>
      <c r="J342">
        <v>35</v>
      </c>
      <c r="K342">
        <v>33</v>
      </c>
    </row>
    <row r="343" spans="2:11" ht="15" customHeight="1" thickBot="1" x14ac:dyDescent="0.25">
      <c r="B343" s="39" t="s">
        <v>411</v>
      </c>
      <c r="C343">
        <v>0</v>
      </c>
      <c r="D343">
        <v>2</v>
      </c>
      <c r="E343">
        <v>4</v>
      </c>
      <c r="F343">
        <v>1</v>
      </c>
      <c r="G343">
        <v>0</v>
      </c>
      <c r="H343">
        <v>5</v>
      </c>
      <c r="I343">
        <v>2</v>
      </c>
      <c r="J343">
        <v>0</v>
      </c>
      <c r="K343">
        <v>2</v>
      </c>
    </row>
    <row r="344" spans="2:11" ht="15" customHeight="1" thickBot="1" x14ac:dyDescent="0.25">
      <c r="B344" s="39" t="s">
        <v>412</v>
      </c>
      <c r="C344">
        <v>0</v>
      </c>
      <c r="D344">
        <v>9</v>
      </c>
      <c r="E344">
        <v>7</v>
      </c>
      <c r="F344">
        <v>0</v>
      </c>
      <c r="G344">
        <v>0</v>
      </c>
      <c r="H344">
        <v>2</v>
      </c>
      <c r="I344">
        <v>3</v>
      </c>
      <c r="J344">
        <v>3</v>
      </c>
      <c r="K344">
        <v>5</v>
      </c>
    </row>
    <row r="345" spans="2:11" ht="15" customHeight="1" thickBot="1" x14ac:dyDescent="0.25">
      <c r="B345" s="39" t="s">
        <v>413</v>
      </c>
      <c r="C345">
        <v>0</v>
      </c>
      <c r="D345">
        <v>12</v>
      </c>
      <c r="E345">
        <v>4</v>
      </c>
      <c r="F345">
        <v>0</v>
      </c>
      <c r="G345">
        <v>0</v>
      </c>
      <c r="H345">
        <v>1</v>
      </c>
      <c r="I345">
        <v>5</v>
      </c>
      <c r="J345">
        <v>0</v>
      </c>
      <c r="K345">
        <v>3</v>
      </c>
    </row>
    <row r="346" spans="2:11" ht="15" customHeight="1" thickBot="1" x14ac:dyDescent="0.25">
      <c r="B346" s="39" t="s">
        <v>414</v>
      </c>
      <c r="C346">
        <v>0</v>
      </c>
      <c r="D346">
        <v>6</v>
      </c>
      <c r="E346">
        <v>1</v>
      </c>
      <c r="F346">
        <v>0</v>
      </c>
      <c r="G346">
        <v>0</v>
      </c>
      <c r="H346">
        <v>2</v>
      </c>
      <c r="I346">
        <v>1</v>
      </c>
      <c r="J346">
        <v>0</v>
      </c>
      <c r="K346">
        <v>2</v>
      </c>
    </row>
    <row r="347" spans="2:11" ht="15" customHeight="1" thickBot="1" x14ac:dyDescent="0.25">
      <c r="B347" s="39" t="s">
        <v>415</v>
      </c>
      <c r="C347">
        <v>0</v>
      </c>
      <c r="D347">
        <v>6</v>
      </c>
      <c r="E347">
        <v>4</v>
      </c>
      <c r="F347">
        <v>0</v>
      </c>
      <c r="G347">
        <v>0</v>
      </c>
      <c r="H347">
        <v>1</v>
      </c>
      <c r="I347">
        <v>1</v>
      </c>
      <c r="J347">
        <v>1</v>
      </c>
      <c r="K347">
        <v>4</v>
      </c>
    </row>
    <row r="348" spans="2:11" ht="15" customHeight="1" thickBot="1" x14ac:dyDescent="0.25">
      <c r="B348" s="39" t="s">
        <v>416</v>
      </c>
      <c r="C348">
        <v>0</v>
      </c>
      <c r="D348">
        <v>14</v>
      </c>
      <c r="E348">
        <v>10</v>
      </c>
      <c r="F348">
        <v>0</v>
      </c>
      <c r="G348">
        <v>0</v>
      </c>
      <c r="H348">
        <v>0</v>
      </c>
      <c r="I348">
        <v>8</v>
      </c>
      <c r="J348">
        <v>3</v>
      </c>
      <c r="K348">
        <v>4</v>
      </c>
    </row>
    <row r="349" spans="2:11" ht="15" customHeight="1" thickBot="1" x14ac:dyDescent="0.25">
      <c r="B349" s="39" t="s">
        <v>417</v>
      </c>
      <c r="C349">
        <v>0</v>
      </c>
      <c r="D349">
        <v>4</v>
      </c>
      <c r="E349">
        <v>1</v>
      </c>
      <c r="F349">
        <v>0</v>
      </c>
      <c r="G349">
        <v>0</v>
      </c>
      <c r="H349">
        <v>1</v>
      </c>
      <c r="I349">
        <v>4</v>
      </c>
      <c r="J349">
        <v>0</v>
      </c>
      <c r="K349">
        <v>4</v>
      </c>
    </row>
    <row r="350" spans="2:11" ht="15" customHeight="1" thickBot="1" x14ac:dyDescent="0.25">
      <c r="B350" s="39" t="s">
        <v>418</v>
      </c>
      <c r="C350">
        <v>0</v>
      </c>
      <c r="D350">
        <v>1</v>
      </c>
      <c r="E350">
        <v>3</v>
      </c>
      <c r="F350">
        <v>1</v>
      </c>
      <c r="G350">
        <v>0</v>
      </c>
      <c r="H350">
        <v>0</v>
      </c>
      <c r="I350">
        <v>1</v>
      </c>
      <c r="J350">
        <v>0</v>
      </c>
      <c r="K350">
        <v>2</v>
      </c>
    </row>
    <row r="351" spans="2:11" ht="15" customHeight="1" thickBot="1" x14ac:dyDescent="0.25">
      <c r="B351" s="39" t="s">
        <v>419</v>
      </c>
      <c r="C351">
        <v>0</v>
      </c>
      <c r="D351">
        <v>8</v>
      </c>
      <c r="E351">
        <v>7</v>
      </c>
      <c r="F351">
        <v>0</v>
      </c>
      <c r="G351">
        <v>0</v>
      </c>
      <c r="H351">
        <v>0</v>
      </c>
      <c r="I351">
        <v>4</v>
      </c>
      <c r="J351">
        <v>0</v>
      </c>
      <c r="K351">
        <v>0</v>
      </c>
    </row>
    <row r="352" spans="2:11" ht="15" customHeight="1" thickBot="1" x14ac:dyDescent="0.25">
      <c r="B352" s="59" t="s">
        <v>420</v>
      </c>
      <c r="C352">
        <v>0</v>
      </c>
      <c r="D352">
        <v>3</v>
      </c>
      <c r="E352">
        <v>6</v>
      </c>
      <c r="F352">
        <v>1</v>
      </c>
      <c r="G352">
        <v>0</v>
      </c>
      <c r="H352">
        <v>1</v>
      </c>
      <c r="I352">
        <v>2</v>
      </c>
      <c r="J352">
        <v>0</v>
      </c>
      <c r="K352">
        <v>3</v>
      </c>
    </row>
    <row r="353" spans="2:11" ht="15" customHeight="1" thickBot="1" x14ac:dyDescent="0.25">
      <c r="B353" s="39" t="s">
        <v>421</v>
      </c>
      <c r="C353">
        <v>0</v>
      </c>
      <c r="D353">
        <v>5</v>
      </c>
      <c r="E353">
        <v>4</v>
      </c>
      <c r="F353">
        <v>1</v>
      </c>
      <c r="G353">
        <v>0</v>
      </c>
      <c r="H353">
        <v>1</v>
      </c>
      <c r="I353">
        <v>4</v>
      </c>
      <c r="J353">
        <v>0</v>
      </c>
      <c r="K353">
        <v>2</v>
      </c>
    </row>
    <row r="354" spans="2:11" ht="15" customHeight="1" thickBot="1" x14ac:dyDescent="0.25">
      <c r="B354" s="39" t="s">
        <v>422</v>
      </c>
      <c r="C354">
        <v>0</v>
      </c>
      <c r="D354">
        <v>8</v>
      </c>
      <c r="E354">
        <v>6</v>
      </c>
      <c r="F354">
        <v>0</v>
      </c>
      <c r="G354">
        <v>0</v>
      </c>
      <c r="H354">
        <v>3</v>
      </c>
      <c r="I354">
        <v>5</v>
      </c>
      <c r="J354">
        <v>0</v>
      </c>
      <c r="K354">
        <v>0</v>
      </c>
    </row>
    <row r="355" spans="2:11" ht="15" customHeight="1" thickBot="1" x14ac:dyDescent="0.25">
      <c r="B355" s="39" t="s">
        <v>423</v>
      </c>
      <c r="C355">
        <v>0</v>
      </c>
      <c r="D355">
        <v>18</v>
      </c>
      <c r="E355">
        <v>18</v>
      </c>
      <c r="F355">
        <v>1</v>
      </c>
      <c r="G355">
        <v>0</v>
      </c>
      <c r="H355">
        <v>5</v>
      </c>
      <c r="I355">
        <v>12</v>
      </c>
      <c r="J355">
        <v>11</v>
      </c>
      <c r="K355">
        <v>14</v>
      </c>
    </row>
    <row r="356" spans="2:11" ht="15" customHeight="1" thickBot="1" x14ac:dyDescent="0.25">
      <c r="B356" s="39" t="s">
        <v>424</v>
      </c>
      <c r="C356">
        <v>0</v>
      </c>
      <c r="D356">
        <v>2</v>
      </c>
      <c r="E356">
        <v>6</v>
      </c>
      <c r="F356">
        <v>0</v>
      </c>
      <c r="G356">
        <v>0</v>
      </c>
      <c r="H356">
        <v>0</v>
      </c>
      <c r="I356">
        <v>3</v>
      </c>
      <c r="J356">
        <v>1</v>
      </c>
      <c r="K356">
        <v>3</v>
      </c>
    </row>
    <row r="357" spans="2:11" ht="15" customHeight="1" thickBot="1" x14ac:dyDescent="0.25">
      <c r="B357" s="39" t="s">
        <v>425</v>
      </c>
      <c r="C357">
        <v>0</v>
      </c>
      <c r="D357">
        <v>10</v>
      </c>
      <c r="E357">
        <v>10</v>
      </c>
      <c r="F357">
        <v>1</v>
      </c>
      <c r="G357">
        <v>1</v>
      </c>
      <c r="H357">
        <v>2</v>
      </c>
      <c r="I357">
        <v>2</v>
      </c>
      <c r="J357">
        <v>5</v>
      </c>
      <c r="K357">
        <v>3</v>
      </c>
    </row>
    <row r="358" spans="2:11" ht="15" customHeight="1" thickBot="1" x14ac:dyDescent="0.25">
      <c r="B358" s="39" t="s">
        <v>426</v>
      </c>
      <c r="C358">
        <v>0</v>
      </c>
      <c r="D358">
        <v>9</v>
      </c>
      <c r="E358">
        <v>9</v>
      </c>
      <c r="F358">
        <v>0</v>
      </c>
      <c r="G358">
        <v>0</v>
      </c>
      <c r="H358">
        <v>4</v>
      </c>
      <c r="I358">
        <v>5</v>
      </c>
      <c r="J358">
        <v>4</v>
      </c>
      <c r="K358">
        <v>7</v>
      </c>
    </row>
    <row r="359" spans="2:11" ht="15" customHeight="1" thickBot="1" x14ac:dyDescent="0.25">
      <c r="B359" s="39" t="s">
        <v>427</v>
      </c>
      <c r="C359">
        <v>0</v>
      </c>
      <c r="D359">
        <v>3</v>
      </c>
      <c r="E359">
        <v>5</v>
      </c>
      <c r="F359">
        <v>0</v>
      </c>
      <c r="G359">
        <v>0</v>
      </c>
      <c r="H359">
        <v>0</v>
      </c>
      <c r="I359">
        <v>0</v>
      </c>
      <c r="J359">
        <v>1</v>
      </c>
      <c r="K359">
        <v>1</v>
      </c>
    </row>
    <row r="360" spans="2:11" ht="15" customHeight="1" thickBot="1" x14ac:dyDescent="0.25">
      <c r="B360" s="39" t="s">
        <v>428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1</v>
      </c>
      <c r="J360">
        <v>0</v>
      </c>
      <c r="K360">
        <v>0</v>
      </c>
    </row>
    <row r="361" spans="2:11" ht="15" customHeight="1" thickBot="1" x14ac:dyDescent="0.25">
      <c r="B361" s="59" t="s">
        <v>429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1</v>
      </c>
      <c r="K361">
        <v>0</v>
      </c>
    </row>
    <row r="362" spans="2:11" ht="15" customHeight="1" thickBot="1" x14ac:dyDescent="0.25">
      <c r="B362" s="39" t="s">
        <v>430</v>
      </c>
      <c r="C362">
        <v>0</v>
      </c>
      <c r="D362">
        <v>33</v>
      </c>
      <c r="E362">
        <v>24</v>
      </c>
      <c r="F362">
        <v>4</v>
      </c>
      <c r="G362">
        <v>1</v>
      </c>
      <c r="H362">
        <v>6</v>
      </c>
      <c r="I362">
        <v>17</v>
      </c>
      <c r="J362">
        <v>14</v>
      </c>
      <c r="K362">
        <v>15</v>
      </c>
    </row>
    <row r="363" spans="2:11" ht="15" customHeight="1" thickBot="1" x14ac:dyDescent="0.25">
      <c r="B363" s="39" t="s">
        <v>431</v>
      </c>
      <c r="C363">
        <v>0</v>
      </c>
      <c r="D363">
        <v>1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1</v>
      </c>
      <c r="K363">
        <v>0</v>
      </c>
    </row>
    <row r="364" spans="2:11" ht="15" customHeight="1" thickBot="1" x14ac:dyDescent="0.25">
      <c r="B364" s="39" t="s">
        <v>432</v>
      </c>
      <c r="C364">
        <v>0</v>
      </c>
      <c r="D364">
        <v>5</v>
      </c>
      <c r="E364">
        <v>3</v>
      </c>
      <c r="F364">
        <v>0</v>
      </c>
      <c r="G364">
        <v>0</v>
      </c>
      <c r="H364">
        <v>1</v>
      </c>
      <c r="I364">
        <v>2</v>
      </c>
      <c r="J364">
        <v>1</v>
      </c>
      <c r="K364">
        <v>2</v>
      </c>
    </row>
    <row r="365" spans="2:11" ht="15" customHeight="1" thickBot="1" x14ac:dyDescent="0.25">
      <c r="B365" s="39" t="s">
        <v>433</v>
      </c>
      <c r="C365">
        <v>0</v>
      </c>
      <c r="D365">
        <v>2</v>
      </c>
      <c r="E365">
        <v>2</v>
      </c>
      <c r="F365">
        <v>0</v>
      </c>
      <c r="G365">
        <v>0</v>
      </c>
      <c r="H365">
        <v>1</v>
      </c>
      <c r="I365">
        <v>0</v>
      </c>
      <c r="J365">
        <v>0</v>
      </c>
      <c r="K365">
        <v>1</v>
      </c>
    </row>
    <row r="366" spans="2:11" ht="15" customHeight="1" thickBot="1" x14ac:dyDescent="0.25">
      <c r="B366" s="39" t="s">
        <v>434</v>
      </c>
      <c r="C366">
        <v>0</v>
      </c>
      <c r="D366">
        <v>2</v>
      </c>
      <c r="E366">
        <v>5</v>
      </c>
      <c r="F366">
        <v>0</v>
      </c>
      <c r="G366">
        <v>0</v>
      </c>
      <c r="H366">
        <v>0</v>
      </c>
      <c r="I366">
        <v>2</v>
      </c>
      <c r="J366">
        <v>2</v>
      </c>
      <c r="K366">
        <v>3</v>
      </c>
    </row>
    <row r="367" spans="2:11" ht="15" customHeight="1" thickBot="1" x14ac:dyDescent="0.25">
      <c r="B367" s="39" t="s">
        <v>435</v>
      </c>
      <c r="C367">
        <v>0</v>
      </c>
      <c r="D367">
        <v>5</v>
      </c>
      <c r="E367">
        <v>3</v>
      </c>
      <c r="F367">
        <v>0</v>
      </c>
      <c r="G367">
        <v>0</v>
      </c>
      <c r="H367">
        <v>1</v>
      </c>
      <c r="I367">
        <v>1</v>
      </c>
      <c r="J367">
        <v>3</v>
      </c>
      <c r="K367">
        <v>4</v>
      </c>
    </row>
    <row r="368" spans="2:11" ht="15" customHeight="1" thickBot="1" x14ac:dyDescent="0.25">
      <c r="B368" s="39" t="s">
        <v>436</v>
      </c>
      <c r="C368">
        <v>0</v>
      </c>
      <c r="D368">
        <v>6</v>
      </c>
      <c r="E368">
        <v>5</v>
      </c>
      <c r="F368">
        <v>1</v>
      </c>
      <c r="G368">
        <v>0</v>
      </c>
      <c r="H368">
        <v>1</v>
      </c>
      <c r="I368">
        <v>1</v>
      </c>
      <c r="J368">
        <v>0</v>
      </c>
      <c r="K368">
        <v>1</v>
      </c>
    </row>
    <row r="369" spans="2:11" ht="15" customHeight="1" thickBot="1" x14ac:dyDescent="0.25">
      <c r="B369" s="39" t="s">
        <v>437</v>
      </c>
      <c r="C369">
        <v>0</v>
      </c>
      <c r="D369">
        <v>2</v>
      </c>
      <c r="E369">
        <v>0</v>
      </c>
      <c r="F369">
        <v>0</v>
      </c>
      <c r="G369">
        <v>0</v>
      </c>
      <c r="H369">
        <v>0</v>
      </c>
      <c r="I369">
        <v>2</v>
      </c>
      <c r="J369">
        <v>0</v>
      </c>
      <c r="K369">
        <v>0</v>
      </c>
    </row>
    <row r="370" spans="2:11" ht="15" customHeight="1" thickBot="1" x14ac:dyDescent="0.25">
      <c r="B370" s="57" t="s">
        <v>438</v>
      </c>
      <c r="C370">
        <v>0</v>
      </c>
      <c r="D370">
        <v>1</v>
      </c>
      <c r="E370">
        <v>2</v>
      </c>
      <c r="F370">
        <v>0</v>
      </c>
      <c r="G370">
        <v>0</v>
      </c>
      <c r="H370">
        <v>0</v>
      </c>
      <c r="I370">
        <v>3</v>
      </c>
      <c r="J370">
        <v>1</v>
      </c>
      <c r="K370">
        <v>1</v>
      </c>
    </row>
    <row r="371" spans="2:11" ht="15" customHeight="1" thickBot="1" x14ac:dyDescent="0.25">
      <c r="B371" s="61" t="s">
        <v>439</v>
      </c>
      <c r="C371">
        <v>0</v>
      </c>
      <c r="D371">
        <v>11</v>
      </c>
      <c r="E371">
        <v>8</v>
      </c>
      <c r="F371">
        <v>2</v>
      </c>
      <c r="G371">
        <v>0</v>
      </c>
      <c r="H371">
        <v>4</v>
      </c>
      <c r="I371">
        <v>6</v>
      </c>
      <c r="J371">
        <v>4</v>
      </c>
      <c r="K371">
        <v>3</v>
      </c>
    </row>
    <row r="372" spans="2:11" ht="15" customHeight="1" thickBot="1" x14ac:dyDescent="0.25">
      <c r="B372" s="39" t="s">
        <v>440</v>
      </c>
      <c r="C372">
        <v>0</v>
      </c>
      <c r="D372">
        <v>10</v>
      </c>
      <c r="E372">
        <v>12</v>
      </c>
      <c r="F372">
        <v>1</v>
      </c>
      <c r="G372">
        <v>0</v>
      </c>
      <c r="H372">
        <v>0</v>
      </c>
      <c r="I372">
        <v>11</v>
      </c>
      <c r="J372">
        <v>6</v>
      </c>
      <c r="K372">
        <v>13</v>
      </c>
    </row>
    <row r="373" spans="2:11" ht="15" customHeight="1" thickBot="1" x14ac:dyDescent="0.25">
      <c r="B373" s="39" t="s">
        <v>441</v>
      </c>
      <c r="C373">
        <v>0</v>
      </c>
      <c r="D373">
        <v>76</v>
      </c>
      <c r="E373">
        <v>50</v>
      </c>
      <c r="F373">
        <v>3</v>
      </c>
      <c r="G373">
        <v>5</v>
      </c>
      <c r="H373">
        <v>28</v>
      </c>
      <c r="I373">
        <v>40</v>
      </c>
      <c r="J373">
        <v>28</v>
      </c>
      <c r="K373">
        <v>29</v>
      </c>
    </row>
    <row r="374" spans="2:11" ht="15" customHeight="1" thickBot="1" x14ac:dyDescent="0.25">
      <c r="B374" s="39" t="s">
        <v>442</v>
      </c>
      <c r="C374">
        <v>1</v>
      </c>
      <c r="D374">
        <v>23</v>
      </c>
      <c r="E374">
        <v>12</v>
      </c>
      <c r="F374">
        <v>1</v>
      </c>
      <c r="G374">
        <v>0</v>
      </c>
      <c r="H374">
        <v>5</v>
      </c>
      <c r="I374">
        <v>20</v>
      </c>
      <c r="J374">
        <v>6</v>
      </c>
      <c r="K374">
        <v>11</v>
      </c>
    </row>
    <row r="375" spans="2:11" ht="15" customHeight="1" thickBot="1" x14ac:dyDescent="0.25">
      <c r="B375" s="39" t="s">
        <v>443</v>
      </c>
      <c r="C375">
        <v>0</v>
      </c>
      <c r="D375">
        <v>7</v>
      </c>
      <c r="E375">
        <v>3</v>
      </c>
      <c r="F375">
        <v>0</v>
      </c>
      <c r="G375">
        <v>0</v>
      </c>
      <c r="H375">
        <v>0</v>
      </c>
      <c r="I375">
        <v>3</v>
      </c>
      <c r="J375">
        <v>1</v>
      </c>
      <c r="K375">
        <v>2</v>
      </c>
    </row>
    <row r="376" spans="2:11" ht="15" customHeight="1" thickBot="1" x14ac:dyDescent="0.25">
      <c r="B376" s="39" t="s">
        <v>444</v>
      </c>
      <c r="C376">
        <v>0</v>
      </c>
      <c r="D376">
        <v>11</v>
      </c>
      <c r="E376">
        <v>5</v>
      </c>
      <c r="F376">
        <v>0</v>
      </c>
      <c r="G376">
        <v>0</v>
      </c>
      <c r="H376">
        <v>2</v>
      </c>
      <c r="I376">
        <v>9</v>
      </c>
      <c r="J376">
        <v>3</v>
      </c>
      <c r="K376">
        <v>8</v>
      </c>
    </row>
    <row r="377" spans="2:11" ht="15" customHeight="1" thickBot="1" x14ac:dyDescent="0.25">
      <c r="B377" s="39" t="s">
        <v>445</v>
      </c>
      <c r="C377">
        <v>0</v>
      </c>
      <c r="D377">
        <v>9</v>
      </c>
      <c r="E377">
        <v>9</v>
      </c>
      <c r="F377">
        <v>0</v>
      </c>
      <c r="G377">
        <v>0</v>
      </c>
      <c r="H377">
        <v>1</v>
      </c>
      <c r="I377">
        <v>8</v>
      </c>
      <c r="J377">
        <v>3</v>
      </c>
      <c r="K377">
        <v>7</v>
      </c>
    </row>
    <row r="378" spans="2:11" ht="15" customHeight="1" thickBot="1" x14ac:dyDescent="0.25">
      <c r="B378" s="39" t="s">
        <v>446</v>
      </c>
      <c r="C378">
        <v>0</v>
      </c>
      <c r="D378">
        <v>4</v>
      </c>
      <c r="E378">
        <v>6</v>
      </c>
      <c r="F378">
        <v>0</v>
      </c>
      <c r="G378">
        <v>0</v>
      </c>
      <c r="H378">
        <v>3</v>
      </c>
      <c r="I378">
        <v>0</v>
      </c>
      <c r="J378">
        <v>2</v>
      </c>
      <c r="K378">
        <v>5</v>
      </c>
    </row>
    <row r="379" spans="2:11" ht="15" customHeight="1" thickBot="1" x14ac:dyDescent="0.25">
      <c r="B379" s="39" t="s">
        <v>447</v>
      </c>
      <c r="C379">
        <v>0</v>
      </c>
      <c r="D379">
        <v>12</v>
      </c>
      <c r="E379">
        <v>8</v>
      </c>
      <c r="F379">
        <v>0</v>
      </c>
      <c r="G379">
        <v>0</v>
      </c>
      <c r="H379">
        <v>4</v>
      </c>
      <c r="I379">
        <v>6</v>
      </c>
      <c r="J379">
        <v>5</v>
      </c>
      <c r="K379">
        <v>4</v>
      </c>
    </row>
    <row r="380" spans="2:11" ht="15" customHeight="1" thickBot="1" x14ac:dyDescent="0.25">
      <c r="B380" s="39" t="s">
        <v>448</v>
      </c>
      <c r="C380">
        <v>0</v>
      </c>
      <c r="D380">
        <v>6</v>
      </c>
      <c r="E380">
        <v>9</v>
      </c>
      <c r="F380">
        <v>0</v>
      </c>
      <c r="G380">
        <v>0</v>
      </c>
      <c r="H380">
        <v>3</v>
      </c>
      <c r="I380">
        <v>8</v>
      </c>
      <c r="J380">
        <v>6</v>
      </c>
      <c r="K380">
        <v>11</v>
      </c>
    </row>
    <row r="381" spans="2:11" ht="15" customHeight="1" thickBot="1" x14ac:dyDescent="0.25">
      <c r="B381" s="39" t="s">
        <v>449</v>
      </c>
      <c r="C381">
        <v>1</v>
      </c>
      <c r="D381">
        <v>3</v>
      </c>
      <c r="E381">
        <v>5</v>
      </c>
      <c r="F381">
        <v>0</v>
      </c>
      <c r="G381">
        <v>0</v>
      </c>
      <c r="H381">
        <v>3</v>
      </c>
      <c r="I381">
        <v>3</v>
      </c>
      <c r="J381">
        <v>2</v>
      </c>
      <c r="K381">
        <v>4</v>
      </c>
    </row>
    <row r="382" spans="2:11" ht="15" customHeight="1" thickBot="1" x14ac:dyDescent="0.25">
      <c r="B382" s="39" t="s">
        <v>450</v>
      </c>
      <c r="C382">
        <v>0</v>
      </c>
      <c r="D382">
        <v>7</v>
      </c>
      <c r="E382">
        <v>6</v>
      </c>
      <c r="F382">
        <v>0</v>
      </c>
      <c r="G382">
        <v>0</v>
      </c>
      <c r="H382">
        <v>2</v>
      </c>
      <c r="I382">
        <v>4</v>
      </c>
      <c r="J382">
        <v>0</v>
      </c>
      <c r="K382">
        <v>2</v>
      </c>
    </row>
    <row r="383" spans="2:11" ht="15" customHeight="1" thickBot="1" x14ac:dyDescent="0.25">
      <c r="B383" s="57" t="s">
        <v>451</v>
      </c>
      <c r="C383">
        <v>0</v>
      </c>
      <c r="D383">
        <v>6</v>
      </c>
      <c r="E383">
        <v>10</v>
      </c>
      <c r="F383">
        <v>1</v>
      </c>
      <c r="G383">
        <v>0</v>
      </c>
      <c r="H383">
        <v>2</v>
      </c>
      <c r="I383">
        <v>11</v>
      </c>
      <c r="J383">
        <v>3</v>
      </c>
      <c r="K383">
        <v>3</v>
      </c>
    </row>
    <row r="384" spans="2:11" ht="15" customHeight="1" thickBot="1" x14ac:dyDescent="0.25">
      <c r="B384" s="61" t="s">
        <v>452</v>
      </c>
      <c r="C384">
        <v>0</v>
      </c>
      <c r="D384">
        <v>4</v>
      </c>
      <c r="E384">
        <v>6</v>
      </c>
      <c r="F384">
        <v>2</v>
      </c>
      <c r="G384">
        <v>0</v>
      </c>
      <c r="H384">
        <v>0</v>
      </c>
      <c r="I384">
        <v>1</v>
      </c>
      <c r="J384">
        <v>4</v>
      </c>
      <c r="K384">
        <v>3</v>
      </c>
    </row>
    <row r="385" spans="2:11" ht="15" customHeight="1" thickBot="1" x14ac:dyDescent="0.25">
      <c r="B385" s="39" t="s">
        <v>453</v>
      </c>
      <c r="C385">
        <v>0</v>
      </c>
      <c r="D385">
        <v>58</v>
      </c>
      <c r="E385">
        <v>47</v>
      </c>
      <c r="F385">
        <v>2</v>
      </c>
      <c r="G385">
        <v>0</v>
      </c>
      <c r="H385">
        <v>11</v>
      </c>
      <c r="I385">
        <v>38</v>
      </c>
      <c r="J385">
        <v>23</v>
      </c>
      <c r="K385">
        <v>40</v>
      </c>
    </row>
    <row r="386" spans="2:11" ht="15" customHeight="1" thickBot="1" x14ac:dyDescent="0.25">
      <c r="B386" s="39" t="s">
        <v>454</v>
      </c>
      <c r="C386">
        <v>0</v>
      </c>
      <c r="D386">
        <v>44</v>
      </c>
      <c r="E386">
        <v>48</v>
      </c>
      <c r="F386">
        <v>1</v>
      </c>
      <c r="G386">
        <v>3</v>
      </c>
      <c r="H386">
        <v>9</v>
      </c>
      <c r="I386">
        <v>43</v>
      </c>
      <c r="J386">
        <v>14</v>
      </c>
      <c r="K386">
        <v>25</v>
      </c>
    </row>
    <row r="387" spans="2:11" ht="15" customHeight="1" thickBot="1" x14ac:dyDescent="0.25">
      <c r="B387" s="39" t="s">
        <v>455</v>
      </c>
      <c r="C387">
        <v>0</v>
      </c>
      <c r="D387">
        <v>83</v>
      </c>
      <c r="E387">
        <v>40</v>
      </c>
      <c r="F387">
        <v>2</v>
      </c>
      <c r="G387">
        <v>1</v>
      </c>
      <c r="H387">
        <v>31</v>
      </c>
      <c r="I387">
        <v>43</v>
      </c>
      <c r="J387">
        <v>11</v>
      </c>
      <c r="K387">
        <v>23</v>
      </c>
    </row>
    <row r="388" spans="2:11" ht="15" customHeight="1" thickBot="1" x14ac:dyDescent="0.25">
      <c r="B388" s="39" t="s">
        <v>456</v>
      </c>
      <c r="C388">
        <v>0</v>
      </c>
      <c r="D388">
        <v>56</v>
      </c>
      <c r="E388">
        <v>32</v>
      </c>
      <c r="F388">
        <v>2</v>
      </c>
      <c r="G388">
        <v>1</v>
      </c>
      <c r="H388">
        <v>15</v>
      </c>
      <c r="I388">
        <v>36</v>
      </c>
      <c r="J388">
        <v>12</v>
      </c>
      <c r="K388">
        <v>26</v>
      </c>
    </row>
    <row r="389" spans="2:11" ht="15" customHeight="1" thickBot="1" x14ac:dyDescent="0.25">
      <c r="B389" s="39" t="s">
        <v>457</v>
      </c>
      <c r="C389">
        <v>0</v>
      </c>
      <c r="D389">
        <v>72</v>
      </c>
      <c r="E389">
        <v>39</v>
      </c>
      <c r="F389">
        <v>0</v>
      </c>
      <c r="G389">
        <v>0</v>
      </c>
      <c r="H389">
        <v>14</v>
      </c>
      <c r="I389">
        <v>41</v>
      </c>
      <c r="J389">
        <v>16</v>
      </c>
      <c r="K389">
        <v>27</v>
      </c>
    </row>
    <row r="390" spans="2:11" ht="15" customHeight="1" thickBot="1" x14ac:dyDescent="0.25">
      <c r="B390" s="39" t="s">
        <v>458</v>
      </c>
      <c r="C390">
        <v>0</v>
      </c>
      <c r="D390">
        <v>28</v>
      </c>
      <c r="E390">
        <v>11</v>
      </c>
      <c r="F390">
        <v>3</v>
      </c>
      <c r="G390">
        <v>0</v>
      </c>
      <c r="H390">
        <v>7</v>
      </c>
      <c r="I390">
        <v>14</v>
      </c>
      <c r="J390">
        <v>15</v>
      </c>
      <c r="K390">
        <v>9</v>
      </c>
    </row>
    <row r="391" spans="2:11" ht="15" customHeight="1" thickBot="1" x14ac:dyDescent="0.25">
      <c r="B391" s="39" t="s">
        <v>459</v>
      </c>
      <c r="C391">
        <v>0</v>
      </c>
      <c r="D391">
        <v>21</v>
      </c>
      <c r="E391">
        <v>14</v>
      </c>
      <c r="F391">
        <v>1</v>
      </c>
      <c r="G391">
        <v>2</v>
      </c>
      <c r="H391">
        <v>3</v>
      </c>
      <c r="I391">
        <v>10</v>
      </c>
      <c r="J391">
        <v>8</v>
      </c>
      <c r="K391">
        <v>8</v>
      </c>
    </row>
    <row r="392" spans="2:11" ht="15" customHeight="1" thickBot="1" x14ac:dyDescent="0.25">
      <c r="B392" s="39" t="s">
        <v>460</v>
      </c>
      <c r="C392">
        <v>0</v>
      </c>
      <c r="D392">
        <v>29</v>
      </c>
      <c r="E392">
        <v>17</v>
      </c>
      <c r="F392">
        <v>1</v>
      </c>
      <c r="G392">
        <v>1</v>
      </c>
      <c r="H392">
        <v>5</v>
      </c>
      <c r="I392">
        <v>19</v>
      </c>
      <c r="J392">
        <v>11</v>
      </c>
      <c r="K392">
        <v>11</v>
      </c>
    </row>
    <row r="393" spans="2:11" ht="15" customHeight="1" thickBot="1" x14ac:dyDescent="0.25">
      <c r="B393" s="39" t="s">
        <v>461</v>
      </c>
      <c r="C393">
        <v>0</v>
      </c>
      <c r="D393">
        <v>42</v>
      </c>
      <c r="E393">
        <v>25</v>
      </c>
      <c r="F393">
        <v>2</v>
      </c>
      <c r="G393">
        <v>1</v>
      </c>
      <c r="H393">
        <v>15</v>
      </c>
      <c r="I393">
        <v>39</v>
      </c>
      <c r="J393">
        <v>19</v>
      </c>
      <c r="K393">
        <v>21</v>
      </c>
    </row>
    <row r="394" spans="2:11" ht="15" customHeight="1" thickBot="1" x14ac:dyDescent="0.25">
      <c r="B394" s="39" t="s">
        <v>462</v>
      </c>
      <c r="C394">
        <v>4</v>
      </c>
      <c r="D394">
        <v>580</v>
      </c>
      <c r="E394">
        <v>425</v>
      </c>
      <c r="F394">
        <v>30</v>
      </c>
      <c r="G394">
        <v>13</v>
      </c>
      <c r="H394">
        <v>101</v>
      </c>
      <c r="I394">
        <v>329</v>
      </c>
      <c r="J394">
        <v>249</v>
      </c>
      <c r="K394">
        <v>371</v>
      </c>
    </row>
    <row r="395" spans="2:11" ht="15" customHeight="1" thickBot="1" x14ac:dyDescent="0.25">
      <c r="B395" s="39" t="s">
        <v>463</v>
      </c>
      <c r="C395">
        <v>0</v>
      </c>
      <c r="D395">
        <v>48</v>
      </c>
      <c r="E395">
        <v>27</v>
      </c>
      <c r="F395">
        <v>5</v>
      </c>
      <c r="G395">
        <v>1</v>
      </c>
      <c r="H395">
        <v>14</v>
      </c>
      <c r="I395">
        <v>24</v>
      </c>
      <c r="J395">
        <v>7</v>
      </c>
      <c r="K395">
        <v>14</v>
      </c>
    </row>
    <row r="396" spans="2:11" ht="15" customHeight="1" thickBot="1" x14ac:dyDescent="0.25">
      <c r="B396" s="39" t="s">
        <v>464</v>
      </c>
      <c r="C396">
        <v>0</v>
      </c>
      <c r="D396">
        <v>37</v>
      </c>
      <c r="E396">
        <v>11</v>
      </c>
      <c r="F396">
        <v>0</v>
      </c>
      <c r="G396">
        <v>1</v>
      </c>
      <c r="H396">
        <v>9</v>
      </c>
      <c r="I396">
        <v>18</v>
      </c>
      <c r="J396">
        <v>11</v>
      </c>
      <c r="K396">
        <v>22</v>
      </c>
    </row>
    <row r="397" spans="2:11" ht="15" customHeight="1" thickBot="1" x14ac:dyDescent="0.25">
      <c r="B397" s="39" t="s">
        <v>465</v>
      </c>
      <c r="C397">
        <v>0</v>
      </c>
      <c r="D397">
        <v>48</v>
      </c>
      <c r="E397">
        <v>29</v>
      </c>
      <c r="F397">
        <v>1</v>
      </c>
      <c r="G397">
        <v>2</v>
      </c>
      <c r="H397">
        <v>13</v>
      </c>
      <c r="I397">
        <v>32</v>
      </c>
      <c r="J397">
        <v>15</v>
      </c>
      <c r="K397">
        <v>16</v>
      </c>
    </row>
    <row r="398" spans="2:11" ht="15" customHeight="1" thickBot="1" x14ac:dyDescent="0.25">
      <c r="B398" s="39" t="s">
        <v>466</v>
      </c>
      <c r="C398">
        <v>0</v>
      </c>
      <c r="D398">
        <v>37</v>
      </c>
      <c r="E398">
        <v>22</v>
      </c>
      <c r="F398">
        <v>3</v>
      </c>
      <c r="G398">
        <v>0</v>
      </c>
      <c r="H398">
        <v>13</v>
      </c>
      <c r="I398">
        <v>23</v>
      </c>
      <c r="J398">
        <v>10</v>
      </c>
      <c r="K398">
        <v>20</v>
      </c>
    </row>
    <row r="399" spans="2:11" ht="15" customHeight="1" thickBot="1" x14ac:dyDescent="0.25">
      <c r="B399" s="39" t="s">
        <v>467</v>
      </c>
      <c r="C399">
        <v>0</v>
      </c>
      <c r="D399">
        <v>49</v>
      </c>
      <c r="E399">
        <v>29</v>
      </c>
      <c r="F399">
        <v>6</v>
      </c>
      <c r="G399">
        <v>2</v>
      </c>
      <c r="H399">
        <v>15</v>
      </c>
      <c r="I399">
        <v>33</v>
      </c>
      <c r="J399">
        <v>19</v>
      </c>
      <c r="K399">
        <v>27</v>
      </c>
    </row>
    <row r="400" spans="2:11" ht="15" customHeight="1" thickBot="1" x14ac:dyDescent="0.25">
      <c r="B400" s="39" t="s">
        <v>468</v>
      </c>
      <c r="C400">
        <v>0</v>
      </c>
      <c r="D400">
        <v>39</v>
      </c>
      <c r="E400">
        <v>29</v>
      </c>
      <c r="F400">
        <v>1</v>
      </c>
      <c r="G400">
        <v>2</v>
      </c>
      <c r="H400">
        <v>9</v>
      </c>
      <c r="I400">
        <v>16</v>
      </c>
      <c r="J400">
        <v>17</v>
      </c>
      <c r="K400">
        <v>18</v>
      </c>
    </row>
    <row r="401" spans="2:11" ht="15" customHeight="1" thickBot="1" x14ac:dyDescent="0.25">
      <c r="B401" s="39" t="s">
        <v>469</v>
      </c>
      <c r="C401">
        <v>0</v>
      </c>
      <c r="D401">
        <v>51</v>
      </c>
      <c r="E401">
        <v>39</v>
      </c>
      <c r="F401">
        <v>1</v>
      </c>
      <c r="G401">
        <v>3</v>
      </c>
      <c r="H401">
        <v>9</v>
      </c>
      <c r="I401">
        <v>39</v>
      </c>
      <c r="J401">
        <v>14</v>
      </c>
      <c r="K401">
        <v>33</v>
      </c>
    </row>
    <row r="402" spans="2:11" ht="15" customHeight="1" thickBot="1" x14ac:dyDescent="0.25">
      <c r="B402" s="39" t="s">
        <v>470</v>
      </c>
      <c r="C402">
        <v>0</v>
      </c>
      <c r="D402">
        <v>42</v>
      </c>
      <c r="E402">
        <v>22</v>
      </c>
      <c r="F402">
        <v>4</v>
      </c>
      <c r="G402">
        <v>0</v>
      </c>
      <c r="H402">
        <v>13</v>
      </c>
      <c r="I402">
        <v>21</v>
      </c>
      <c r="J402">
        <v>14</v>
      </c>
      <c r="K402">
        <v>22</v>
      </c>
    </row>
    <row r="403" spans="2:11" ht="15" customHeight="1" thickBot="1" x14ac:dyDescent="0.25">
      <c r="B403" s="39" t="s">
        <v>471</v>
      </c>
      <c r="C403">
        <v>0</v>
      </c>
      <c r="D403">
        <v>41</v>
      </c>
      <c r="E403">
        <v>34</v>
      </c>
      <c r="F403">
        <v>0</v>
      </c>
      <c r="G403">
        <v>0</v>
      </c>
      <c r="H403">
        <v>14</v>
      </c>
      <c r="I403">
        <v>57</v>
      </c>
      <c r="J403">
        <v>17</v>
      </c>
      <c r="K403">
        <v>13</v>
      </c>
    </row>
    <row r="404" spans="2:11" ht="15" customHeight="1" thickBot="1" x14ac:dyDescent="0.25">
      <c r="B404" s="57" t="s">
        <v>472</v>
      </c>
      <c r="C404">
        <v>0</v>
      </c>
      <c r="D404">
        <v>17</v>
      </c>
      <c r="E404">
        <v>21</v>
      </c>
      <c r="F404">
        <v>0</v>
      </c>
      <c r="G404">
        <v>1</v>
      </c>
      <c r="H404">
        <v>3</v>
      </c>
      <c r="I404">
        <v>15</v>
      </c>
      <c r="J404">
        <v>2</v>
      </c>
      <c r="K404">
        <v>5</v>
      </c>
    </row>
    <row r="405" spans="2:11" ht="15" customHeight="1" thickBot="1" x14ac:dyDescent="0.25">
      <c r="B405" s="61" t="s">
        <v>473</v>
      </c>
      <c r="C405">
        <v>0</v>
      </c>
      <c r="D405">
        <v>11</v>
      </c>
      <c r="E405">
        <v>12</v>
      </c>
      <c r="F405">
        <v>0</v>
      </c>
      <c r="G405">
        <v>0</v>
      </c>
      <c r="H405">
        <v>2</v>
      </c>
      <c r="I405">
        <v>10</v>
      </c>
      <c r="J405">
        <v>4</v>
      </c>
      <c r="K405">
        <v>2</v>
      </c>
    </row>
    <row r="406" spans="2:11" ht="15" customHeight="1" thickBot="1" x14ac:dyDescent="0.25">
      <c r="B406" s="39" t="s">
        <v>474</v>
      </c>
      <c r="C406">
        <v>0</v>
      </c>
      <c r="D406">
        <v>70</v>
      </c>
      <c r="E406">
        <v>59</v>
      </c>
      <c r="F406">
        <v>3</v>
      </c>
      <c r="G406">
        <v>2</v>
      </c>
      <c r="H406">
        <v>19</v>
      </c>
      <c r="I406">
        <v>36</v>
      </c>
      <c r="J406">
        <v>23</v>
      </c>
      <c r="K406">
        <v>32</v>
      </c>
    </row>
    <row r="407" spans="2:11" ht="15" customHeight="1" thickBot="1" x14ac:dyDescent="0.25">
      <c r="B407" s="39" t="s">
        <v>475</v>
      </c>
      <c r="C407">
        <v>0</v>
      </c>
      <c r="D407">
        <v>18</v>
      </c>
      <c r="E407">
        <v>15</v>
      </c>
      <c r="F407">
        <v>0</v>
      </c>
      <c r="G407">
        <v>0</v>
      </c>
      <c r="H407">
        <v>1</v>
      </c>
      <c r="I407">
        <v>2</v>
      </c>
      <c r="J407">
        <v>2</v>
      </c>
      <c r="K407">
        <v>11</v>
      </c>
    </row>
    <row r="408" spans="2:11" ht="15" customHeight="1" thickBot="1" x14ac:dyDescent="0.25">
      <c r="B408" s="39" t="s">
        <v>476</v>
      </c>
      <c r="C408">
        <v>0</v>
      </c>
      <c r="D408">
        <v>31</v>
      </c>
      <c r="E408">
        <v>29</v>
      </c>
      <c r="F408">
        <v>1</v>
      </c>
      <c r="G408">
        <v>0</v>
      </c>
      <c r="H408">
        <v>6</v>
      </c>
      <c r="I408">
        <v>11</v>
      </c>
      <c r="J408">
        <v>12</v>
      </c>
      <c r="K408">
        <v>16</v>
      </c>
    </row>
    <row r="409" spans="2:11" ht="15" customHeight="1" thickBot="1" x14ac:dyDescent="0.25">
      <c r="B409" s="39" t="s">
        <v>477</v>
      </c>
      <c r="C409">
        <v>0</v>
      </c>
      <c r="D409">
        <v>7</v>
      </c>
      <c r="E409">
        <v>5</v>
      </c>
      <c r="F409">
        <v>0</v>
      </c>
      <c r="G409">
        <v>0</v>
      </c>
      <c r="H409">
        <v>0</v>
      </c>
      <c r="I409">
        <v>3</v>
      </c>
      <c r="J409">
        <v>2</v>
      </c>
      <c r="K409">
        <v>3</v>
      </c>
    </row>
    <row r="410" spans="2:11" ht="15" customHeight="1" thickBot="1" x14ac:dyDescent="0.25">
      <c r="B410" s="39" t="s">
        <v>478</v>
      </c>
      <c r="C410">
        <v>0</v>
      </c>
      <c r="D410">
        <v>108</v>
      </c>
      <c r="E410">
        <v>103</v>
      </c>
      <c r="F410">
        <v>7</v>
      </c>
      <c r="G410">
        <v>1</v>
      </c>
      <c r="H410">
        <v>28</v>
      </c>
      <c r="I410">
        <v>99</v>
      </c>
      <c r="J410">
        <v>46</v>
      </c>
      <c r="K410">
        <v>96</v>
      </c>
    </row>
    <row r="411" spans="2:11" ht="15" customHeight="1" thickBot="1" x14ac:dyDescent="0.25">
      <c r="B411" s="39" t="s">
        <v>479</v>
      </c>
      <c r="C411">
        <v>0</v>
      </c>
      <c r="D411">
        <v>10</v>
      </c>
      <c r="E411">
        <v>2</v>
      </c>
      <c r="F411">
        <v>1</v>
      </c>
      <c r="G411">
        <v>1</v>
      </c>
      <c r="H411">
        <v>1</v>
      </c>
      <c r="I411">
        <v>5</v>
      </c>
      <c r="J411">
        <v>2</v>
      </c>
      <c r="K411">
        <v>9</v>
      </c>
    </row>
    <row r="412" spans="2:11" ht="15" customHeight="1" thickBot="1" x14ac:dyDescent="0.25">
      <c r="B412" s="39" t="s">
        <v>480</v>
      </c>
      <c r="C412">
        <v>0</v>
      </c>
      <c r="D412">
        <v>39</v>
      </c>
      <c r="E412">
        <v>33</v>
      </c>
      <c r="F412">
        <v>0</v>
      </c>
      <c r="G412">
        <v>1</v>
      </c>
      <c r="H412">
        <v>10</v>
      </c>
      <c r="I412">
        <v>27</v>
      </c>
      <c r="J412">
        <v>9</v>
      </c>
      <c r="K412">
        <v>30</v>
      </c>
    </row>
    <row r="413" spans="2:11" ht="15" customHeight="1" thickBot="1" x14ac:dyDescent="0.25">
      <c r="B413" s="39" t="s">
        <v>481</v>
      </c>
      <c r="C413">
        <v>0</v>
      </c>
      <c r="D413">
        <v>14</v>
      </c>
      <c r="E413">
        <v>9</v>
      </c>
      <c r="F413">
        <v>0</v>
      </c>
      <c r="G413">
        <v>0</v>
      </c>
      <c r="H413">
        <v>3</v>
      </c>
      <c r="I413">
        <v>10</v>
      </c>
      <c r="J413">
        <v>7</v>
      </c>
      <c r="K413">
        <v>15</v>
      </c>
    </row>
    <row r="414" spans="2:11" ht="15" customHeight="1" thickBot="1" x14ac:dyDescent="0.25">
      <c r="B414" s="39" t="s">
        <v>482</v>
      </c>
      <c r="C414">
        <v>0</v>
      </c>
      <c r="D414">
        <v>9</v>
      </c>
      <c r="E414">
        <v>14</v>
      </c>
      <c r="F414">
        <v>1</v>
      </c>
      <c r="G414">
        <v>0</v>
      </c>
      <c r="H414">
        <v>1</v>
      </c>
      <c r="I414">
        <v>8</v>
      </c>
      <c r="J414">
        <v>0</v>
      </c>
      <c r="K414">
        <v>14</v>
      </c>
    </row>
    <row r="415" spans="2:11" ht="15" customHeight="1" thickBot="1" x14ac:dyDescent="0.25">
      <c r="B415" s="59" t="s">
        <v>483</v>
      </c>
      <c r="C415">
        <v>0</v>
      </c>
      <c r="D415">
        <v>26</v>
      </c>
      <c r="E415">
        <v>32</v>
      </c>
      <c r="F415">
        <v>0</v>
      </c>
      <c r="G415">
        <v>0</v>
      </c>
      <c r="H415">
        <v>5</v>
      </c>
      <c r="I415">
        <v>10</v>
      </c>
      <c r="J415">
        <v>9</v>
      </c>
      <c r="K415">
        <v>17</v>
      </c>
    </row>
    <row r="416" spans="2:11" ht="15" customHeight="1" thickBot="1" x14ac:dyDescent="0.25">
      <c r="B416" s="39" t="s">
        <v>484</v>
      </c>
      <c r="C416">
        <v>0</v>
      </c>
      <c r="D416">
        <v>13</v>
      </c>
      <c r="E416">
        <v>9</v>
      </c>
      <c r="F416">
        <v>0</v>
      </c>
      <c r="G416">
        <v>0</v>
      </c>
      <c r="H416">
        <v>3</v>
      </c>
      <c r="I416">
        <v>2</v>
      </c>
      <c r="J416">
        <v>11</v>
      </c>
      <c r="K416">
        <v>6</v>
      </c>
    </row>
    <row r="417" spans="2:11" ht="15" customHeight="1" thickBot="1" x14ac:dyDescent="0.25">
      <c r="B417" s="39" t="s">
        <v>485</v>
      </c>
      <c r="C417">
        <v>0</v>
      </c>
      <c r="D417">
        <v>18</v>
      </c>
      <c r="E417">
        <v>3</v>
      </c>
      <c r="F417">
        <v>0</v>
      </c>
      <c r="G417">
        <v>0</v>
      </c>
      <c r="H417">
        <v>4</v>
      </c>
      <c r="I417">
        <v>2</v>
      </c>
      <c r="J417">
        <v>6</v>
      </c>
      <c r="K417">
        <v>11</v>
      </c>
    </row>
    <row r="418" spans="2:11" ht="15" customHeight="1" thickBot="1" x14ac:dyDescent="0.25">
      <c r="B418" s="39" t="s">
        <v>486</v>
      </c>
      <c r="C418">
        <v>0</v>
      </c>
      <c r="D418">
        <v>21</v>
      </c>
      <c r="E418">
        <v>13</v>
      </c>
      <c r="F418">
        <v>2</v>
      </c>
      <c r="G418">
        <v>0</v>
      </c>
      <c r="H418">
        <v>7</v>
      </c>
      <c r="I418">
        <v>10</v>
      </c>
      <c r="J418">
        <v>7</v>
      </c>
      <c r="K418">
        <v>10</v>
      </c>
    </row>
    <row r="419" spans="2:11" ht="15" customHeight="1" thickBot="1" x14ac:dyDescent="0.25">
      <c r="B419" s="39" t="s">
        <v>487</v>
      </c>
      <c r="C419">
        <v>0</v>
      </c>
      <c r="D419">
        <v>85</v>
      </c>
      <c r="E419">
        <v>36</v>
      </c>
      <c r="F419">
        <v>5</v>
      </c>
      <c r="G419">
        <v>0</v>
      </c>
      <c r="H419">
        <v>27</v>
      </c>
      <c r="I419">
        <v>13</v>
      </c>
      <c r="J419">
        <v>22</v>
      </c>
      <c r="K419">
        <v>46</v>
      </c>
    </row>
    <row r="420" spans="2:11" ht="15" customHeight="1" thickBot="1" x14ac:dyDescent="0.25">
      <c r="B420" s="59" t="s">
        <v>488</v>
      </c>
      <c r="C420">
        <v>0</v>
      </c>
      <c r="D420">
        <v>11</v>
      </c>
      <c r="E420">
        <v>10</v>
      </c>
      <c r="F420">
        <v>0</v>
      </c>
      <c r="G420">
        <v>1</v>
      </c>
      <c r="H420">
        <v>1</v>
      </c>
      <c r="I420">
        <v>6</v>
      </c>
      <c r="J420">
        <v>3</v>
      </c>
      <c r="K420">
        <v>4</v>
      </c>
    </row>
    <row r="421" spans="2:11" ht="15" customHeight="1" thickBot="1" x14ac:dyDescent="0.25">
      <c r="B421" s="39" t="s">
        <v>489</v>
      </c>
      <c r="C421">
        <v>0</v>
      </c>
      <c r="D421">
        <v>1</v>
      </c>
      <c r="E421">
        <v>1</v>
      </c>
      <c r="F421">
        <v>0</v>
      </c>
      <c r="G421">
        <v>0</v>
      </c>
      <c r="H421">
        <v>0</v>
      </c>
      <c r="I421">
        <v>2</v>
      </c>
      <c r="J421">
        <v>3</v>
      </c>
      <c r="K421">
        <v>4</v>
      </c>
    </row>
    <row r="422" spans="2:11" ht="15" customHeight="1" thickBot="1" x14ac:dyDescent="0.25">
      <c r="B422" s="57" t="s">
        <v>490</v>
      </c>
      <c r="C422">
        <v>0</v>
      </c>
      <c r="D422">
        <v>58</v>
      </c>
      <c r="E422">
        <v>34</v>
      </c>
      <c r="F422">
        <v>2</v>
      </c>
      <c r="G422">
        <v>1</v>
      </c>
      <c r="H422">
        <v>15</v>
      </c>
      <c r="I422">
        <v>44</v>
      </c>
      <c r="J422">
        <v>23</v>
      </c>
      <c r="K422">
        <v>37</v>
      </c>
    </row>
    <row r="423" spans="2:11" ht="15" customHeight="1" thickBot="1" x14ac:dyDescent="0.25">
      <c r="B423" s="61" t="s">
        <v>491</v>
      </c>
      <c r="C423">
        <v>0</v>
      </c>
      <c r="D423">
        <v>17</v>
      </c>
      <c r="E423">
        <v>8</v>
      </c>
      <c r="F423">
        <v>0</v>
      </c>
      <c r="G423">
        <v>0</v>
      </c>
      <c r="H423">
        <v>6</v>
      </c>
      <c r="I423">
        <v>17</v>
      </c>
      <c r="J423">
        <v>4</v>
      </c>
      <c r="K423">
        <v>10</v>
      </c>
    </row>
    <row r="424" spans="2:11" ht="15" customHeight="1" thickBot="1" x14ac:dyDescent="0.25">
      <c r="B424" s="39" t="s">
        <v>492</v>
      </c>
      <c r="C424">
        <v>0</v>
      </c>
      <c r="D424">
        <v>9</v>
      </c>
      <c r="E424">
        <v>9</v>
      </c>
      <c r="F424">
        <v>0</v>
      </c>
      <c r="G424">
        <v>0</v>
      </c>
      <c r="H424">
        <v>0</v>
      </c>
      <c r="I424">
        <v>2</v>
      </c>
      <c r="J424">
        <v>3</v>
      </c>
      <c r="K424">
        <v>5</v>
      </c>
    </row>
    <row r="425" spans="2:11" ht="15" customHeight="1" thickBot="1" x14ac:dyDescent="0.25">
      <c r="B425" s="39" t="s">
        <v>493</v>
      </c>
      <c r="C425">
        <v>0</v>
      </c>
      <c r="D425">
        <v>16</v>
      </c>
      <c r="E425">
        <v>3</v>
      </c>
      <c r="F425">
        <v>1</v>
      </c>
      <c r="G425">
        <v>0</v>
      </c>
      <c r="H425">
        <v>5</v>
      </c>
      <c r="I425">
        <v>6</v>
      </c>
      <c r="J425">
        <v>6</v>
      </c>
      <c r="K425">
        <v>5</v>
      </c>
    </row>
    <row r="426" spans="2:11" ht="15" customHeight="1" thickBot="1" x14ac:dyDescent="0.25">
      <c r="B426" s="39" t="s">
        <v>494</v>
      </c>
      <c r="C426">
        <v>0</v>
      </c>
      <c r="D426">
        <v>8</v>
      </c>
      <c r="E426">
        <v>9</v>
      </c>
      <c r="F426">
        <v>1</v>
      </c>
      <c r="G426">
        <v>0</v>
      </c>
      <c r="H426">
        <v>3</v>
      </c>
      <c r="I426">
        <v>4</v>
      </c>
      <c r="J426">
        <v>5</v>
      </c>
      <c r="K426">
        <v>3</v>
      </c>
    </row>
    <row r="427" spans="2:11" ht="15" customHeight="1" thickBot="1" x14ac:dyDescent="0.25">
      <c r="B427" s="39" t="s">
        <v>495</v>
      </c>
      <c r="C427">
        <v>0</v>
      </c>
      <c r="D427">
        <v>55</v>
      </c>
      <c r="E427">
        <v>31</v>
      </c>
      <c r="F427">
        <v>0</v>
      </c>
      <c r="G427">
        <v>0</v>
      </c>
      <c r="H427">
        <v>8</v>
      </c>
      <c r="I427">
        <v>26</v>
      </c>
      <c r="J427">
        <v>17</v>
      </c>
      <c r="K427">
        <v>22</v>
      </c>
    </row>
    <row r="428" spans="2:11" ht="15" customHeight="1" thickBot="1" x14ac:dyDescent="0.25">
      <c r="B428" s="57" t="s">
        <v>496</v>
      </c>
      <c r="C428">
        <v>0</v>
      </c>
      <c r="D428">
        <v>20</v>
      </c>
      <c r="E428">
        <v>3</v>
      </c>
      <c r="F428">
        <v>1</v>
      </c>
      <c r="G428">
        <v>0</v>
      </c>
      <c r="H428">
        <v>3</v>
      </c>
      <c r="I428">
        <v>4</v>
      </c>
      <c r="J428">
        <v>4</v>
      </c>
      <c r="K428">
        <v>8</v>
      </c>
    </row>
    <row r="429" spans="2:11" ht="15" customHeight="1" thickBot="1" x14ac:dyDescent="0.25">
      <c r="B429" s="61" t="s">
        <v>497</v>
      </c>
      <c r="C429">
        <v>0</v>
      </c>
      <c r="D429">
        <v>14</v>
      </c>
      <c r="E429">
        <v>17</v>
      </c>
      <c r="F429">
        <v>0</v>
      </c>
      <c r="G429">
        <v>0</v>
      </c>
      <c r="H429">
        <v>4</v>
      </c>
      <c r="I429">
        <v>10</v>
      </c>
      <c r="J429">
        <v>8</v>
      </c>
      <c r="K429">
        <v>6</v>
      </c>
    </row>
    <row r="430" spans="2:11" ht="15" customHeight="1" thickBot="1" x14ac:dyDescent="0.25">
      <c r="B430" s="39" t="s">
        <v>498</v>
      </c>
      <c r="C430">
        <v>0</v>
      </c>
      <c r="D430">
        <v>50</v>
      </c>
      <c r="E430">
        <v>26</v>
      </c>
      <c r="F430">
        <v>3</v>
      </c>
      <c r="G430">
        <v>1</v>
      </c>
      <c r="H430">
        <v>12</v>
      </c>
      <c r="I430">
        <v>32</v>
      </c>
      <c r="J430">
        <v>22</v>
      </c>
      <c r="K430">
        <v>28</v>
      </c>
    </row>
    <row r="431" spans="2:11" ht="15" customHeight="1" thickBot="1" x14ac:dyDescent="0.25">
      <c r="B431" s="39" t="s">
        <v>499</v>
      </c>
      <c r="C431">
        <v>0</v>
      </c>
      <c r="D431">
        <v>15</v>
      </c>
      <c r="E431">
        <v>4</v>
      </c>
      <c r="F431">
        <v>1</v>
      </c>
      <c r="G431">
        <v>0</v>
      </c>
      <c r="H431">
        <v>5</v>
      </c>
      <c r="I431">
        <v>5</v>
      </c>
      <c r="J431">
        <v>5</v>
      </c>
      <c r="K431">
        <v>6</v>
      </c>
    </row>
    <row r="432" spans="2:11" ht="15" customHeight="1" thickBot="1" x14ac:dyDescent="0.25">
      <c r="B432" s="39" t="s">
        <v>500</v>
      </c>
      <c r="C432">
        <v>2</v>
      </c>
      <c r="D432">
        <v>125</v>
      </c>
      <c r="E432">
        <v>54</v>
      </c>
      <c r="F432">
        <v>1</v>
      </c>
      <c r="G432">
        <v>2</v>
      </c>
      <c r="H432">
        <v>25</v>
      </c>
      <c r="I432">
        <v>73</v>
      </c>
      <c r="J432">
        <v>56</v>
      </c>
      <c r="K432">
        <v>46</v>
      </c>
    </row>
    <row r="433" spans="2:11" ht="15" customHeight="1" thickBot="1" x14ac:dyDescent="0.25">
      <c r="B433" s="39" t="s">
        <v>501</v>
      </c>
      <c r="C433">
        <v>0</v>
      </c>
      <c r="D433">
        <v>3</v>
      </c>
      <c r="E433">
        <v>10</v>
      </c>
      <c r="F433">
        <v>0</v>
      </c>
      <c r="G433">
        <v>0</v>
      </c>
      <c r="H433">
        <v>0</v>
      </c>
      <c r="I433">
        <v>3</v>
      </c>
      <c r="J433">
        <v>0</v>
      </c>
      <c r="K433">
        <v>0</v>
      </c>
    </row>
    <row r="434" spans="2:11" ht="15" customHeight="1" thickBot="1" x14ac:dyDescent="0.25">
      <c r="B434" s="59" t="s">
        <v>502</v>
      </c>
      <c r="C434">
        <v>0</v>
      </c>
      <c r="D434">
        <v>28</v>
      </c>
      <c r="E434">
        <v>17</v>
      </c>
      <c r="F434">
        <v>0</v>
      </c>
      <c r="G434">
        <v>1</v>
      </c>
      <c r="H434">
        <v>12</v>
      </c>
      <c r="I434">
        <v>21</v>
      </c>
      <c r="J434">
        <v>8</v>
      </c>
      <c r="K434">
        <v>9</v>
      </c>
    </row>
    <row r="435" spans="2:11" ht="15" customHeight="1" thickBot="1" x14ac:dyDescent="0.25">
      <c r="B435" s="39" t="s">
        <v>503</v>
      </c>
      <c r="C435">
        <v>0</v>
      </c>
      <c r="D435">
        <v>5</v>
      </c>
      <c r="E435">
        <v>5</v>
      </c>
      <c r="F435">
        <v>2</v>
      </c>
      <c r="G435">
        <v>2</v>
      </c>
      <c r="H435">
        <v>0</v>
      </c>
      <c r="I435">
        <v>4</v>
      </c>
      <c r="J435">
        <v>2</v>
      </c>
      <c r="K435">
        <v>1</v>
      </c>
    </row>
    <row r="436" spans="2:11" ht="15" customHeight="1" thickBot="1" x14ac:dyDescent="0.25">
      <c r="B436" s="39" t="s">
        <v>504</v>
      </c>
      <c r="C436">
        <v>0</v>
      </c>
      <c r="D436">
        <v>18</v>
      </c>
      <c r="E436">
        <v>14</v>
      </c>
      <c r="F436">
        <v>0</v>
      </c>
      <c r="G436">
        <v>0</v>
      </c>
      <c r="H436">
        <v>0</v>
      </c>
      <c r="I436">
        <v>5</v>
      </c>
      <c r="J436">
        <v>2</v>
      </c>
      <c r="K436">
        <v>6</v>
      </c>
    </row>
    <row r="437" spans="2:11" ht="15" customHeight="1" thickBot="1" x14ac:dyDescent="0.25">
      <c r="B437" s="39" t="s">
        <v>505</v>
      </c>
      <c r="C437">
        <v>0</v>
      </c>
      <c r="D437">
        <v>70</v>
      </c>
      <c r="E437">
        <v>33</v>
      </c>
      <c r="F437">
        <v>3</v>
      </c>
      <c r="G437">
        <v>1</v>
      </c>
      <c r="H437">
        <v>9</v>
      </c>
      <c r="I437">
        <v>29</v>
      </c>
      <c r="J437">
        <v>11</v>
      </c>
      <c r="K437">
        <v>16</v>
      </c>
    </row>
    <row r="438" spans="2:11" ht="15" customHeight="1" thickBot="1" x14ac:dyDescent="0.25">
      <c r="B438" s="40" t="s">
        <v>25</v>
      </c>
      <c r="C438" s="42">
        <f>SUM(C7:C437)</f>
        <v>17</v>
      </c>
      <c r="D438" s="42">
        <f t="shared" ref="D438:K438" si="0">SUM(D7:D437)</f>
        <v>11321</v>
      </c>
      <c r="E438" s="42">
        <f t="shared" si="0"/>
        <v>7413</v>
      </c>
      <c r="F438" s="42">
        <f t="shared" si="0"/>
        <v>511</v>
      </c>
      <c r="G438" s="42">
        <f t="shared" si="0"/>
        <v>239</v>
      </c>
      <c r="H438" s="42">
        <f t="shared" si="0"/>
        <v>2512</v>
      </c>
      <c r="I438" s="42">
        <f t="shared" si="0"/>
        <v>6384</v>
      </c>
      <c r="J438" s="42">
        <f t="shared" si="0"/>
        <v>4443</v>
      </c>
      <c r="K438" s="42">
        <f t="shared" si="0"/>
        <v>5489</v>
      </c>
    </row>
    <row r="439" spans="2:11" x14ac:dyDescent="0.2">
      <c r="C439" s="15"/>
      <c r="D439" s="15"/>
      <c r="E439" s="15"/>
      <c r="F439" s="15"/>
      <c r="G439" s="15"/>
    </row>
  </sheetData>
  <mergeCells count="1">
    <mergeCell ref="C5:K5"/>
  </mergeCells>
  <phoneticPr fontId="7" type="noConversion"/>
  <pageMargins left="0.75" right="0.75" top="1" bottom="1" header="0" footer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137"/>
  <sheetViews>
    <sheetView zoomScaleNormal="100" workbookViewId="0">
      <selection activeCell="F71" sqref="F71"/>
    </sheetView>
  </sheetViews>
  <sheetFormatPr baseColWidth="10" defaultRowHeight="14.25" x14ac:dyDescent="0.2"/>
  <cols>
    <col min="1" max="1" width="4" style="5" customWidth="1"/>
    <col min="2" max="2" width="14.7109375" style="5" customWidth="1"/>
    <col min="3" max="3" width="17.140625" style="5" customWidth="1"/>
    <col min="4" max="4" width="16.7109375" style="5" customWidth="1"/>
    <col min="5" max="5" width="19.42578125" style="5" customWidth="1"/>
    <col min="6" max="6" width="19.140625" style="5" customWidth="1"/>
    <col min="7" max="8" width="16.7109375" style="5" customWidth="1"/>
    <col min="9" max="9" width="18.140625" style="5" customWidth="1"/>
    <col min="10" max="10" width="19.5703125" style="5" customWidth="1"/>
    <col min="11" max="12" width="16.7109375" style="5" customWidth="1"/>
    <col min="13" max="16" width="14.7109375" style="5" customWidth="1"/>
    <col min="17" max="17" width="23.140625" style="5" customWidth="1"/>
    <col min="18" max="20" width="16.7109375" style="5" customWidth="1"/>
    <col min="21" max="16384" width="11.42578125" style="5"/>
  </cols>
  <sheetData>
    <row r="1" spans="2:12" x14ac:dyDescent="0.2">
      <c r="K1" s="6"/>
    </row>
    <row r="2" spans="2:12" ht="36" customHeight="1" x14ac:dyDescent="0.2">
      <c r="D2" s="9"/>
      <c r="E2" s="9"/>
      <c r="F2" s="9"/>
      <c r="G2" s="9"/>
      <c r="H2" s="9"/>
      <c r="I2" s="6"/>
      <c r="J2" s="9"/>
      <c r="K2" s="9"/>
      <c r="L2" s="9"/>
    </row>
    <row r="3" spans="2:12" ht="15" x14ac:dyDescent="0.2">
      <c r="B3" s="10"/>
      <c r="C3" s="11"/>
      <c r="D3" s="11"/>
      <c r="E3" s="11"/>
      <c r="F3" s="11"/>
      <c r="G3" s="11"/>
      <c r="H3" s="11"/>
      <c r="I3" s="11"/>
    </row>
    <row r="4" spans="2:12" ht="15" x14ac:dyDescent="0.2">
      <c r="B4" s="10"/>
      <c r="C4" s="11"/>
      <c r="D4" s="11"/>
      <c r="E4" s="11"/>
      <c r="F4" s="11"/>
      <c r="G4" s="11"/>
      <c r="H4" s="11"/>
      <c r="I4" s="11"/>
    </row>
    <row r="5" spans="2:12" ht="30" customHeight="1" x14ac:dyDescent="0.2"/>
    <row r="6" spans="2:12" ht="69.95" customHeight="1" x14ac:dyDescent="0.2">
      <c r="B6" s="24"/>
      <c r="C6" s="26" t="s">
        <v>28</v>
      </c>
      <c r="D6" s="26" t="s">
        <v>21</v>
      </c>
      <c r="E6" s="26" t="s">
        <v>18</v>
      </c>
      <c r="F6" s="26" t="s">
        <v>19</v>
      </c>
      <c r="G6" s="26" t="s">
        <v>20</v>
      </c>
      <c r="H6" s="26" t="s">
        <v>29</v>
      </c>
      <c r="I6" s="26" t="s">
        <v>27</v>
      </c>
      <c r="J6" s="26" t="s">
        <v>26</v>
      </c>
      <c r="K6" s="26" t="s">
        <v>57</v>
      </c>
      <c r="L6" s="26" t="s">
        <v>58</v>
      </c>
    </row>
    <row r="7" spans="2:12" ht="15" thickBot="1" x14ac:dyDescent="0.25">
      <c r="B7" s="27" t="s">
        <v>0</v>
      </c>
      <c r="C7" s="28">
        <v>44</v>
      </c>
      <c r="D7" s="28">
        <v>23182</v>
      </c>
      <c r="E7" s="28">
        <v>14335</v>
      </c>
      <c r="F7" s="28">
        <v>1989</v>
      </c>
      <c r="G7" s="28">
        <v>1090</v>
      </c>
      <c r="H7" s="29">
        <v>7.3170731707317069E-2</v>
      </c>
      <c r="I7" s="29">
        <v>-4.1000000000000002E-2</v>
      </c>
      <c r="J7" s="29">
        <v>-0.10249186075632356</v>
      </c>
      <c r="K7" s="29">
        <v>-0.28799999999999998</v>
      </c>
      <c r="L7" s="29">
        <v>-0.33979406420351305</v>
      </c>
    </row>
    <row r="8" spans="2:12" ht="15" thickBot="1" x14ac:dyDescent="0.25">
      <c r="B8" s="30" t="s">
        <v>1</v>
      </c>
      <c r="C8" s="31">
        <v>55</v>
      </c>
      <c r="D8" s="31">
        <v>21346</v>
      </c>
      <c r="E8" s="31">
        <v>13060</v>
      </c>
      <c r="F8" s="31">
        <v>1687</v>
      </c>
      <c r="G8" s="31">
        <v>994</v>
      </c>
      <c r="H8" s="32">
        <v>0.83333333333333337</v>
      </c>
      <c r="I8" s="32">
        <v>-5.6000000000000001E-2</v>
      </c>
      <c r="J8" s="32">
        <v>-9.8439872980809057E-2</v>
      </c>
      <c r="K8" s="32">
        <v>-0.28799999999999998</v>
      </c>
      <c r="L8" s="32">
        <v>-0.32928475033738192</v>
      </c>
    </row>
    <row r="9" spans="2:12" ht="15" thickBot="1" x14ac:dyDescent="0.25">
      <c r="B9" s="33" t="s">
        <v>2</v>
      </c>
      <c r="C9" s="31">
        <v>37</v>
      </c>
      <c r="D9" s="31">
        <v>15348</v>
      </c>
      <c r="E9" s="31">
        <v>9521</v>
      </c>
      <c r="F9" s="31">
        <v>1238</v>
      </c>
      <c r="G9" s="31">
        <v>669</v>
      </c>
      <c r="H9" s="32">
        <v>0.48</v>
      </c>
      <c r="I9" s="32">
        <v>-5.8000000000000003E-2</v>
      </c>
      <c r="J9" s="32">
        <v>-7.8493999225706546E-2</v>
      </c>
      <c r="K9" s="32">
        <v>-0.20899999999999999</v>
      </c>
      <c r="L9" s="32">
        <v>-0.30959752321981426</v>
      </c>
    </row>
    <row r="10" spans="2:12" ht="15" thickBot="1" x14ac:dyDescent="0.25">
      <c r="B10" s="34" t="s">
        <v>3</v>
      </c>
      <c r="C10" s="51">
        <v>53</v>
      </c>
      <c r="D10" s="35">
        <v>20757</v>
      </c>
      <c r="E10" s="35">
        <v>13331</v>
      </c>
      <c r="F10" s="35">
        <v>1627</v>
      </c>
      <c r="G10" s="35">
        <v>917</v>
      </c>
      <c r="H10" s="36">
        <v>0.1276595744680851</v>
      </c>
      <c r="I10" s="36">
        <v>-0.08</v>
      </c>
      <c r="J10" s="36">
        <v>-9.9317613674751712E-2</v>
      </c>
      <c r="K10" s="36">
        <v>-0.21199999999999999</v>
      </c>
      <c r="L10" s="36">
        <v>-0.26048387096774195</v>
      </c>
    </row>
    <row r="11" spans="2:12" ht="15" thickBot="1" x14ac:dyDescent="0.25">
      <c r="B11" s="27" t="s">
        <v>4</v>
      </c>
      <c r="C11" s="28">
        <v>34</v>
      </c>
      <c r="D11" s="28">
        <v>18923</v>
      </c>
      <c r="E11" s="28">
        <v>11808</v>
      </c>
      <c r="F11" s="28">
        <v>1398</v>
      </c>
      <c r="G11" s="28">
        <v>802</v>
      </c>
      <c r="H11" s="29">
        <f>+(C11-C7)/C7</f>
        <v>-0.22727272727272727</v>
      </c>
      <c r="I11" s="29">
        <f>+(D11-D7)/D7</f>
        <v>-0.18372012768527304</v>
      </c>
      <c r="J11" s="29">
        <f>+(E11-E7)/E7</f>
        <v>-0.17628182769445414</v>
      </c>
      <c r="K11" s="29">
        <f>+(F11-F7)/F7</f>
        <v>-0.2971342383107089</v>
      </c>
      <c r="L11" s="29">
        <f>+(G11-G7)/G7</f>
        <v>-0.26422018348623855</v>
      </c>
    </row>
    <row r="12" spans="2:12" ht="15" thickBot="1" x14ac:dyDescent="0.25">
      <c r="B12" s="30" t="s">
        <v>5</v>
      </c>
      <c r="C12" s="31">
        <v>56</v>
      </c>
      <c r="D12" s="31">
        <v>21079</v>
      </c>
      <c r="E12" s="31">
        <v>13254</v>
      </c>
      <c r="F12" s="31">
        <v>1703</v>
      </c>
      <c r="G12" s="31">
        <v>849</v>
      </c>
      <c r="H12" s="32">
        <f t="shared" ref="H12:H18" si="0">+(C12-C8)/C8</f>
        <v>1.8181818181818181E-2</v>
      </c>
      <c r="I12" s="32">
        <f t="shared" ref="I12:I63" si="1">+(D12-D8)/D8</f>
        <v>-1.2508198257284737E-2</v>
      </c>
      <c r="J12" s="32">
        <f t="shared" ref="J12:J63" si="2">+(E12-E8)/E8</f>
        <v>1.4854517611026033E-2</v>
      </c>
      <c r="K12" s="32">
        <f t="shared" ref="K12:K63" si="3">+(F12-F8)/F8</f>
        <v>9.4842916419679898E-3</v>
      </c>
      <c r="L12" s="32">
        <f t="shared" ref="L12:L58" si="4">+(G12-G8)/G8</f>
        <v>-0.14587525150905434</v>
      </c>
    </row>
    <row r="13" spans="2:12" ht="15" thickBot="1" x14ac:dyDescent="0.25">
      <c r="B13" s="33" t="s">
        <v>6</v>
      </c>
      <c r="C13" s="31">
        <v>42</v>
      </c>
      <c r="D13" s="31">
        <v>14945</v>
      </c>
      <c r="E13" s="31">
        <v>9615</v>
      </c>
      <c r="F13" s="31">
        <v>1229</v>
      </c>
      <c r="G13" s="31">
        <v>599</v>
      </c>
      <c r="H13" s="32">
        <f t="shared" si="0"/>
        <v>0.13513513513513514</v>
      </c>
      <c r="I13" s="32">
        <f t="shared" si="1"/>
        <v>-2.6257492832942403E-2</v>
      </c>
      <c r="J13" s="32">
        <f t="shared" si="2"/>
        <v>9.8729125091902119E-3</v>
      </c>
      <c r="K13" s="32">
        <f t="shared" si="3"/>
        <v>-7.2697899838449114E-3</v>
      </c>
      <c r="L13" s="32">
        <f t="shared" si="4"/>
        <v>-0.10463378176382661</v>
      </c>
    </row>
    <row r="14" spans="2:12" ht="15" thickBot="1" x14ac:dyDescent="0.25">
      <c r="B14" s="34" t="s">
        <v>7</v>
      </c>
      <c r="C14" s="35">
        <v>59</v>
      </c>
      <c r="D14" s="35">
        <v>18879</v>
      </c>
      <c r="E14" s="35">
        <v>13300</v>
      </c>
      <c r="F14" s="35">
        <v>1580</v>
      </c>
      <c r="G14" s="35">
        <v>910</v>
      </c>
      <c r="H14" s="36">
        <f t="shared" si="0"/>
        <v>0.11320754716981132</v>
      </c>
      <c r="I14" s="36">
        <f t="shared" si="1"/>
        <v>-9.0475502240208117E-2</v>
      </c>
      <c r="J14" s="36">
        <f t="shared" si="2"/>
        <v>-2.3254069462155876E-3</v>
      </c>
      <c r="K14" s="36">
        <f t="shared" si="3"/>
        <v>-2.8887523048555623E-2</v>
      </c>
      <c r="L14" s="36">
        <f t="shared" si="4"/>
        <v>-7.6335877862595417E-3</v>
      </c>
    </row>
    <row r="15" spans="2:12" ht="15" thickBot="1" x14ac:dyDescent="0.25">
      <c r="B15" s="27" t="s">
        <v>8</v>
      </c>
      <c r="C15" s="28">
        <v>41</v>
      </c>
      <c r="D15" s="28">
        <v>17357</v>
      </c>
      <c r="E15" s="28">
        <v>11992</v>
      </c>
      <c r="F15" s="28">
        <v>1428</v>
      </c>
      <c r="G15" s="28">
        <v>764</v>
      </c>
      <c r="H15" s="29">
        <f t="shared" si="0"/>
        <v>0.20588235294117646</v>
      </c>
      <c r="I15" s="29">
        <f t="shared" si="1"/>
        <v>-8.2756433969243773E-2</v>
      </c>
      <c r="J15" s="29">
        <f t="shared" si="2"/>
        <v>1.5582655826558265E-2</v>
      </c>
      <c r="K15" s="29">
        <f t="shared" si="3"/>
        <v>2.1459227467811159E-2</v>
      </c>
      <c r="L15" s="29">
        <f t="shared" si="4"/>
        <v>-4.738154613466334E-2</v>
      </c>
    </row>
    <row r="16" spans="2:12" ht="15" thickBot="1" x14ac:dyDescent="0.25">
      <c r="B16" s="30" t="s">
        <v>9</v>
      </c>
      <c r="C16" s="31">
        <v>52</v>
      </c>
      <c r="D16" s="31">
        <v>18240</v>
      </c>
      <c r="E16" s="31">
        <v>12180</v>
      </c>
      <c r="F16" s="31">
        <v>1473</v>
      </c>
      <c r="G16" s="31">
        <v>783</v>
      </c>
      <c r="H16" s="32">
        <f t="shared" si="0"/>
        <v>-7.1428571428571425E-2</v>
      </c>
      <c r="I16" s="32">
        <f t="shared" si="1"/>
        <v>-0.1346838085298164</v>
      </c>
      <c r="J16" s="32">
        <f t="shared" si="2"/>
        <v>-8.1032141240380259E-2</v>
      </c>
      <c r="K16" s="32">
        <f t="shared" si="3"/>
        <v>-0.13505578391074574</v>
      </c>
      <c r="L16" s="32">
        <f t="shared" si="4"/>
        <v>-7.7738515901060068E-2</v>
      </c>
    </row>
    <row r="17" spans="2:12" ht="15" thickBot="1" x14ac:dyDescent="0.25">
      <c r="B17" s="33" t="s">
        <v>10</v>
      </c>
      <c r="C17" s="31">
        <v>29</v>
      </c>
      <c r="D17" s="31">
        <v>14206</v>
      </c>
      <c r="E17" s="31">
        <v>9652</v>
      </c>
      <c r="F17" s="31">
        <v>1133</v>
      </c>
      <c r="G17" s="31">
        <v>564</v>
      </c>
      <c r="H17" s="32">
        <f t="shared" si="0"/>
        <v>-0.30952380952380953</v>
      </c>
      <c r="I17" s="32">
        <f t="shared" si="1"/>
        <v>-4.9447975911676142E-2</v>
      </c>
      <c r="J17" s="32">
        <f t="shared" si="2"/>
        <v>3.8481539261570464E-3</v>
      </c>
      <c r="K17" s="32">
        <f t="shared" si="3"/>
        <v>-7.8112286411716844E-2</v>
      </c>
      <c r="L17" s="32">
        <f t="shared" si="4"/>
        <v>-5.8430717863105178E-2</v>
      </c>
    </row>
    <row r="18" spans="2:12" ht="15" thickBot="1" x14ac:dyDescent="0.25">
      <c r="B18" s="34" t="s">
        <v>11</v>
      </c>
      <c r="C18" s="35">
        <v>42</v>
      </c>
      <c r="D18" s="35">
        <v>18581</v>
      </c>
      <c r="E18" s="35">
        <v>13743</v>
      </c>
      <c r="F18" s="35">
        <v>1487</v>
      </c>
      <c r="G18" s="35">
        <v>836</v>
      </c>
      <c r="H18" s="36">
        <f t="shared" si="0"/>
        <v>-0.28813559322033899</v>
      </c>
      <c r="I18" s="36">
        <f t="shared" si="1"/>
        <v>-1.5784734360930135E-2</v>
      </c>
      <c r="J18" s="36">
        <f t="shared" si="2"/>
        <v>3.3308270676691731E-2</v>
      </c>
      <c r="K18" s="36">
        <f t="shared" si="3"/>
        <v>-5.8860759493670887E-2</v>
      </c>
      <c r="L18" s="36">
        <f t="shared" si="4"/>
        <v>-8.1318681318681321E-2</v>
      </c>
    </row>
    <row r="19" spans="2:12" ht="15" thickBot="1" x14ac:dyDescent="0.25">
      <c r="B19" s="27" t="s">
        <v>22</v>
      </c>
      <c r="C19" s="28">
        <v>38</v>
      </c>
      <c r="D19" s="28">
        <v>18262</v>
      </c>
      <c r="E19" s="28">
        <v>12558</v>
      </c>
      <c r="F19" s="28">
        <v>1439</v>
      </c>
      <c r="G19" s="28">
        <v>806</v>
      </c>
      <c r="H19" s="29">
        <f>+(C19-C15)/C15</f>
        <v>-7.3170731707317069E-2</v>
      </c>
      <c r="I19" s="29">
        <f t="shared" si="1"/>
        <v>5.2140346834130324E-2</v>
      </c>
      <c r="J19" s="29">
        <f t="shared" si="2"/>
        <v>4.7198132088058703E-2</v>
      </c>
      <c r="K19" s="29">
        <f t="shared" si="3"/>
        <v>7.7030812324929976E-3</v>
      </c>
      <c r="L19" s="29">
        <f t="shared" si="4"/>
        <v>5.4973821989528798E-2</v>
      </c>
    </row>
    <row r="20" spans="2:12" ht="15" thickBot="1" x14ac:dyDescent="0.25">
      <c r="B20" s="30" t="s">
        <v>38</v>
      </c>
      <c r="C20" s="31">
        <v>53</v>
      </c>
      <c r="D20" s="31">
        <v>19191</v>
      </c>
      <c r="E20" s="31">
        <v>12883</v>
      </c>
      <c r="F20" s="31">
        <v>1393</v>
      </c>
      <c r="G20" s="31">
        <v>742</v>
      </c>
      <c r="H20" s="32">
        <f t="shared" ref="H20:H63" si="5">+(C20-C16)/C16</f>
        <v>1.9230769230769232E-2</v>
      </c>
      <c r="I20" s="32">
        <f t="shared" si="1"/>
        <v>5.2138157894736845E-2</v>
      </c>
      <c r="J20" s="32">
        <f t="shared" si="2"/>
        <v>5.7717569786535305E-2</v>
      </c>
      <c r="K20" s="32">
        <f t="shared" si="3"/>
        <v>-5.4310930074677528E-2</v>
      </c>
      <c r="L20" s="32">
        <f t="shared" si="4"/>
        <v>-5.2362707535121331E-2</v>
      </c>
    </row>
    <row r="21" spans="2:12" ht="15" thickBot="1" x14ac:dyDescent="0.25">
      <c r="B21" s="33" t="s">
        <v>55</v>
      </c>
      <c r="C21" s="31">
        <v>23</v>
      </c>
      <c r="D21" s="31">
        <v>14308</v>
      </c>
      <c r="E21" s="31">
        <v>9632</v>
      </c>
      <c r="F21" s="31">
        <v>1006</v>
      </c>
      <c r="G21" s="31">
        <v>427</v>
      </c>
      <c r="H21" s="32">
        <f t="shared" si="5"/>
        <v>-0.20689655172413793</v>
      </c>
      <c r="I21" s="32">
        <f t="shared" si="1"/>
        <v>7.1800647613684361E-3</v>
      </c>
      <c r="J21" s="32">
        <f t="shared" si="2"/>
        <v>-2.0721094073767096E-3</v>
      </c>
      <c r="K21" s="32">
        <f t="shared" si="3"/>
        <v>-0.11209179170344219</v>
      </c>
      <c r="L21" s="32">
        <f t="shared" si="4"/>
        <v>-0.24290780141843971</v>
      </c>
    </row>
    <row r="22" spans="2:12" ht="15" thickBot="1" x14ac:dyDescent="0.25">
      <c r="B22" s="34" t="s">
        <v>56</v>
      </c>
      <c r="C22" s="35">
        <v>46</v>
      </c>
      <c r="D22" s="35">
        <v>19132</v>
      </c>
      <c r="E22" s="35">
        <v>13547</v>
      </c>
      <c r="F22" s="35">
        <v>1394</v>
      </c>
      <c r="G22" s="35">
        <v>753</v>
      </c>
      <c r="H22" s="36">
        <f t="shared" si="5"/>
        <v>9.5238095238095233E-2</v>
      </c>
      <c r="I22" s="36">
        <f t="shared" si="1"/>
        <v>2.9653947580862171E-2</v>
      </c>
      <c r="J22" s="36">
        <f t="shared" si="2"/>
        <v>-1.4261806010332534E-2</v>
      </c>
      <c r="K22" s="36">
        <f t="shared" si="3"/>
        <v>-6.2542030934767984E-2</v>
      </c>
      <c r="L22" s="36">
        <f t="shared" si="4"/>
        <v>-9.9282296650717708E-2</v>
      </c>
    </row>
    <row r="23" spans="2:12" ht="15" thickBot="1" x14ac:dyDescent="0.25">
      <c r="B23" s="27" t="s">
        <v>59</v>
      </c>
      <c r="C23" s="28">
        <v>47</v>
      </c>
      <c r="D23" s="28">
        <v>18284</v>
      </c>
      <c r="E23" s="28">
        <v>13017</v>
      </c>
      <c r="F23" s="28">
        <v>1338</v>
      </c>
      <c r="G23" s="28">
        <v>658</v>
      </c>
      <c r="H23" s="29">
        <f t="shared" si="5"/>
        <v>0.23684210526315788</v>
      </c>
      <c r="I23" s="29">
        <f t="shared" si="1"/>
        <v>1.2046873288796408E-3</v>
      </c>
      <c r="J23" s="29">
        <f t="shared" si="2"/>
        <v>3.6550406115623504E-2</v>
      </c>
      <c r="K23" s="29">
        <f t="shared" si="3"/>
        <v>-7.0187630298818623E-2</v>
      </c>
      <c r="L23" s="29">
        <f t="shared" si="4"/>
        <v>-0.18362282878411912</v>
      </c>
    </row>
    <row r="24" spans="2:12" ht="15" thickBot="1" x14ac:dyDescent="0.25">
      <c r="B24" s="30" t="s">
        <v>60</v>
      </c>
      <c r="C24" s="31">
        <v>60</v>
      </c>
      <c r="D24" s="31">
        <v>18064</v>
      </c>
      <c r="E24" s="31">
        <v>12275</v>
      </c>
      <c r="F24" s="31">
        <v>1277</v>
      </c>
      <c r="G24" s="31">
        <v>645</v>
      </c>
      <c r="H24" s="32">
        <f t="shared" si="5"/>
        <v>0.13207547169811321</v>
      </c>
      <c r="I24" s="32">
        <f t="shared" si="1"/>
        <v>-5.8725444218644153E-2</v>
      </c>
      <c r="J24" s="32">
        <f t="shared" si="2"/>
        <v>-4.7193976558255066E-2</v>
      </c>
      <c r="K24" s="32">
        <f t="shared" si="3"/>
        <v>-8.3273510409188803E-2</v>
      </c>
      <c r="L24" s="32">
        <f t="shared" si="4"/>
        <v>-0.1307277628032345</v>
      </c>
    </row>
    <row r="25" spans="2:12" ht="15" thickBot="1" x14ac:dyDescent="0.25">
      <c r="B25" s="33" t="s">
        <v>61</v>
      </c>
      <c r="C25" s="31">
        <v>29</v>
      </c>
      <c r="D25" s="31">
        <v>14216</v>
      </c>
      <c r="E25" s="31">
        <v>9493</v>
      </c>
      <c r="F25" s="31">
        <v>1021</v>
      </c>
      <c r="G25" s="31">
        <v>456</v>
      </c>
      <c r="H25" s="32">
        <f t="shared" si="5"/>
        <v>0.2608695652173913</v>
      </c>
      <c r="I25" s="32">
        <f t="shared" si="1"/>
        <v>-6.4299692479731618E-3</v>
      </c>
      <c r="J25" s="32">
        <f t="shared" si="2"/>
        <v>-1.4431063122923589E-2</v>
      </c>
      <c r="K25" s="32">
        <f t="shared" si="3"/>
        <v>1.4910536779324055E-2</v>
      </c>
      <c r="L25" s="32">
        <f t="shared" si="4"/>
        <v>6.7915690866510545E-2</v>
      </c>
    </row>
    <row r="26" spans="2:12" ht="15" thickBot="1" x14ac:dyDescent="0.25">
      <c r="B26" s="34" t="s">
        <v>62</v>
      </c>
      <c r="C26" s="35">
        <v>40</v>
      </c>
      <c r="D26" s="35">
        <v>18287</v>
      </c>
      <c r="E26" s="35">
        <v>13543</v>
      </c>
      <c r="F26" s="35">
        <v>1236</v>
      </c>
      <c r="G26" s="35">
        <v>716</v>
      </c>
      <c r="H26" s="36">
        <f t="shared" si="5"/>
        <v>-0.13043478260869565</v>
      </c>
      <c r="I26" s="36">
        <f t="shared" si="1"/>
        <v>-4.4166840894835878E-2</v>
      </c>
      <c r="J26" s="36">
        <f t="shared" si="2"/>
        <v>-2.9526832509042594E-4</v>
      </c>
      <c r="K26" s="36">
        <f t="shared" si="3"/>
        <v>-0.1133428981348637</v>
      </c>
      <c r="L26" s="36">
        <f t="shared" si="4"/>
        <v>-4.9136786188579015E-2</v>
      </c>
    </row>
    <row r="27" spans="2:12" ht="15" thickBot="1" x14ac:dyDescent="0.25">
      <c r="B27" s="27" t="s">
        <v>63</v>
      </c>
      <c r="C27" s="28">
        <v>45</v>
      </c>
      <c r="D27" s="28">
        <v>18365</v>
      </c>
      <c r="E27" s="28">
        <v>12821</v>
      </c>
      <c r="F27" s="28">
        <v>1284</v>
      </c>
      <c r="G27" s="28">
        <v>655</v>
      </c>
      <c r="H27" s="29">
        <f t="shared" si="5"/>
        <v>-4.2553191489361701E-2</v>
      </c>
      <c r="I27" s="29">
        <f t="shared" si="1"/>
        <v>4.4301028221395752E-3</v>
      </c>
      <c r="J27" s="29">
        <f t="shared" si="2"/>
        <v>-1.5057232849350849E-2</v>
      </c>
      <c r="K27" s="29">
        <f t="shared" si="3"/>
        <v>-4.0358744394618833E-2</v>
      </c>
      <c r="L27" s="29">
        <f t="shared" si="4"/>
        <v>-4.559270516717325E-3</v>
      </c>
    </row>
    <row r="28" spans="2:12" ht="15" thickBot="1" x14ac:dyDescent="0.25">
      <c r="B28" s="30" t="s">
        <v>64</v>
      </c>
      <c r="C28" s="31">
        <v>35</v>
      </c>
      <c r="D28" s="31">
        <v>18032</v>
      </c>
      <c r="E28" s="31">
        <v>12504</v>
      </c>
      <c r="F28" s="31">
        <v>1232</v>
      </c>
      <c r="G28" s="31">
        <v>609</v>
      </c>
      <c r="H28" s="32">
        <f t="shared" si="5"/>
        <v>-0.41666666666666669</v>
      </c>
      <c r="I28" s="32">
        <f t="shared" si="1"/>
        <v>-1.7714791851195749E-3</v>
      </c>
      <c r="J28" s="32">
        <f t="shared" si="2"/>
        <v>1.8655804480651732E-2</v>
      </c>
      <c r="K28" s="32">
        <f t="shared" si="3"/>
        <v>-3.5238841033672669E-2</v>
      </c>
      <c r="L28" s="32">
        <f t="shared" si="4"/>
        <v>-5.5813953488372092E-2</v>
      </c>
    </row>
    <row r="29" spans="2:12" ht="15" thickBot="1" x14ac:dyDescent="0.25">
      <c r="B29" s="33" t="s">
        <v>65</v>
      </c>
      <c r="C29" s="31">
        <v>27</v>
      </c>
      <c r="D29" s="31">
        <v>13768</v>
      </c>
      <c r="E29" s="31">
        <v>9544</v>
      </c>
      <c r="F29" s="31">
        <v>884</v>
      </c>
      <c r="G29" s="31">
        <v>437</v>
      </c>
      <c r="H29" s="32">
        <f t="shared" si="5"/>
        <v>-6.8965517241379309E-2</v>
      </c>
      <c r="I29" s="32">
        <f t="shared" si="1"/>
        <v>-3.1513787281935844E-2</v>
      </c>
      <c r="J29" s="32">
        <f t="shared" si="2"/>
        <v>5.3723796481618038E-3</v>
      </c>
      <c r="K29" s="32">
        <f t="shared" si="3"/>
        <v>-0.13418217433888344</v>
      </c>
      <c r="L29" s="32">
        <f t="shared" si="4"/>
        <v>-4.1666666666666664E-2</v>
      </c>
    </row>
    <row r="30" spans="2:12" ht="15" thickBot="1" x14ac:dyDescent="0.25">
      <c r="B30" s="34" t="s">
        <v>66</v>
      </c>
      <c r="C30" s="35">
        <v>57</v>
      </c>
      <c r="D30" s="35">
        <v>20376</v>
      </c>
      <c r="E30" s="35">
        <v>14461</v>
      </c>
      <c r="F30" s="35">
        <v>1329</v>
      </c>
      <c r="G30" s="35">
        <v>695</v>
      </c>
      <c r="H30" s="36">
        <f t="shared" si="5"/>
        <v>0.42499999999999999</v>
      </c>
      <c r="I30" s="36">
        <f t="shared" si="1"/>
        <v>0.11423415541094767</v>
      </c>
      <c r="J30" s="36">
        <f t="shared" si="2"/>
        <v>6.7784095104482023E-2</v>
      </c>
      <c r="K30" s="36">
        <f t="shared" si="3"/>
        <v>7.5242718446601936E-2</v>
      </c>
      <c r="L30" s="36">
        <f t="shared" si="4"/>
        <v>-2.9329608938547486E-2</v>
      </c>
    </row>
    <row r="31" spans="2:12" ht="15" thickBot="1" x14ac:dyDescent="0.25">
      <c r="B31" s="27" t="s">
        <v>67</v>
      </c>
      <c r="C31" s="28">
        <v>49</v>
      </c>
      <c r="D31" s="28">
        <v>17020</v>
      </c>
      <c r="E31" s="28">
        <v>11948</v>
      </c>
      <c r="F31" s="28">
        <v>1048</v>
      </c>
      <c r="G31" s="28">
        <v>567</v>
      </c>
      <c r="H31" s="29">
        <f t="shared" si="5"/>
        <v>8.8888888888888892E-2</v>
      </c>
      <c r="I31" s="29">
        <f t="shared" si="1"/>
        <v>-7.3237135856248303E-2</v>
      </c>
      <c r="J31" s="29">
        <f t="shared" si="2"/>
        <v>-6.8091412526324002E-2</v>
      </c>
      <c r="K31" s="29">
        <f t="shared" si="3"/>
        <v>-0.18380062305295949</v>
      </c>
      <c r="L31" s="29">
        <f t="shared" si="4"/>
        <v>-0.13435114503816795</v>
      </c>
    </row>
    <row r="32" spans="2:12" ht="15" thickBot="1" x14ac:dyDescent="0.25">
      <c r="B32" s="30" t="s">
        <v>68</v>
      </c>
      <c r="C32" s="31">
        <v>46</v>
      </c>
      <c r="D32" s="31">
        <v>18757</v>
      </c>
      <c r="E32" s="31">
        <v>12262</v>
      </c>
      <c r="F32" s="31">
        <v>1316</v>
      </c>
      <c r="G32" s="31">
        <v>562</v>
      </c>
      <c r="H32" s="32">
        <f t="shared" si="5"/>
        <v>0.31428571428571428</v>
      </c>
      <c r="I32" s="32">
        <f t="shared" si="1"/>
        <v>4.0206299911268853E-2</v>
      </c>
      <c r="J32" s="32">
        <f t="shared" si="2"/>
        <v>-1.9353806781829814E-2</v>
      </c>
      <c r="K32" s="32">
        <f t="shared" si="3"/>
        <v>6.8181818181818177E-2</v>
      </c>
      <c r="L32" s="32">
        <f t="shared" si="4"/>
        <v>-7.7175697865353041E-2</v>
      </c>
    </row>
    <row r="33" spans="2:12" ht="15" thickBot="1" x14ac:dyDescent="0.25">
      <c r="B33" s="33" t="s">
        <v>69</v>
      </c>
      <c r="C33" s="31">
        <v>36</v>
      </c>
      <c r="D33" s="31">
        <v>14604</v>
      </c>
      <c r="E33" s="31">
        <v>9632</v>
      </c>
      <c r="F33" s="31">
        <v>955</v>
      </c>
      <c r="G33" s="31">
        <v>486</v>
      </c>
      <c r="H33" s="32">
        <f t="shared" si="5"/>
        <v>0.33333333333333331</v>
      </c>
      <c r="I33" s="32">
        <f t="shared" si="1"/>
        <v>6.0720511330621729E-2</v>
      </c>
      <c r="J33" s="32">
        <f t="shared" si="2"/>
        <v>9.2204526404023462E-3</v>
      </c>
      <c r="K33" s="32">
        <f t="shared" si="3"/>
        <v>8.031674208144797E-2</v>
      </c>
      <c r="L33" s="32">
        <f t="shared" si="4"/>
        <v>0.11212814645308924</v>
      </c>
    </row>
    <row r="34" spans="2:12" ht="15" thickBot="1" x14ac:dyDescent="0.25">
      <c r="B34" s="34" t="s">
        <v>74</v>
      </c>
      <c r="C34" s="35">
        <v>47</v>
      </c>
      <c r="D34" s="35">
        <v>19948</v>
      </c>
      <c r="E34" s="35">
        <v>13769</v>
      </c>
      <c r="F34" s="35">
        <v>1313</v>
      </c>
      <c r="G34" s="35">
        <v>616</v>
      </c>
      <c r="H34" s="36">
        <f t="shared" si="5"/>
        <v>-0.17543859649122806</v>
      </c>
      <c r="I34" s="36">
        <f t="shared" si="1"/>
        <v>-2.1005104043973301E-2</v>
      </c>
      <c r="J34" s="36">
        <f t="shared" si="2"/>
        <v>-4.7852845584676028E-2</v>
      </c>
      <c r="K34" s="36">
        <f t="shared" si="3"/>
        <v>-1.2039127163280662E-2</v>
      </c>
      <c r="L34" s="36">
        <f t="shared" si="4"/>
        <v>-0.11366906474820145</v>
      </c>
    </row>
    <row r="35" spans="2:12" ht="15" thickBot="1" x14ac:dyDescent="0.25">
      <c r="B35" s="27" t="s">
        <v>506</v>
      </c>
      <c r="C35" s="28">
        <v>55</v>
      </c>
      <c r="D35" s="28">
        <v>19376</v>
      </c>
      <c r="E35" s="28">
        <v>12887</v>
      </c>
      <c r="F35" s="28">
        <v>1187</v>
      </c>
      <c r="G35" s="28">
        <v>595</v>
      </c>
      <c r="H35" s="29">
        <f t="shared" si="5"/>
        <v>0.12244897959183673</v>
      </c>
      <c r="I35" s="29">
        <f t="shared" si="1"/>
        <v>0.13842538190364279</v>
      </c>
      <c r="J35" s="29">
        <f t="shared" si="2"/>
        <v>7.8590559089387349E-2</v>
      </c>
      <c r="K35" s="29">
        <f t="shared" si="3"/>
        <v>0.13263358778625955</v>
      </c>
      <c r="L35" s="29">
        <f t="shared" si="4"/>
        <v>4.9382716049382713E-2</v>
      </c>
    </row>
    <row r="36" spans="2:12" ht="15" thickBot="1" x14ac:dyDescent="0.25">
      <c r="B36" s="30" t="s">
        <v>517</v>
      </c>
      <c r="C36" s="31">
        <v>53</v>
      </c>
      <c r="D36" s="31">
        <v>19251</v>
      </c>
      <c r="E36" s="31">
        <v>12625</v>
      </c>
      <c r="F36" s="31">
        <v>1226</v>
      </c>
      <c r="G36" s="31">
        <v>567</v>
      </c>
      <c r="H36" s="32">
        <f t="shared" si="5"/>
        <v>0.15217391304347827</v>
      </c>
      <c r="I36" s="32">
        <f t="shared" si="1"/>
        <v>2.6336834248547211E-2</v>
      </c>
      <c r="J36" s="32">
        <f t="shared" si="2"/>
        <v>2.9603653563855813E-2</v>
      </c>
      <c r="K36" s="32">
        <f t="shared" si="3"/>
        <v>-6.8389057750759874E-2</v>
      </c>
      <c r="L36" s="32">
        <f t="shared" si="4"/>
        <v>8.8967971530249119E-3</v>
      </c>
    </row>
    <row r="37" spans="2:12" ht="15" thickBot="1" x14ac:dyDescent="0.25">
      <c r="B37" s="33" t="s">
        <v>527</v>
      </c>
      <c r="C37" s="31">
        <v>37</v>
      </c>
      <c r="D37" s="31">
        <v>16454</v>
      </c>
      <c r="E37" s="31">
        <v>10812</v>
      </c>
      <c r="F37" s="31">
        <v>1087</v>
      </c>
      <c r="G37" s="31">
        <v>454</v>
      </c>
      <c r="H37" s="32">
        <f t="shared" si="5"/>
        <v>2.7777777777777776E-2</v>
      </c>
      <c r="I37" s="32">
        <f t="shared" si="1"/>
        <v>0.12667762256915913</v>
      </c>
      <c r="J37" s="32">
        <f t="shared" si="2"/>
        <v>0.12250830564784053</v>
      </c>
      <c r="K37" s="32">
        <f t="shared" si="3"/>
        <v>0.13821989528795811</v>
      </c>
      <c r="L37" s="32">
        <f t="shared" si="4"/>
        <v>-6.584362139917696E-2</v>
      </c>
    </row>
    <row r="38" spans="2:12" ht="15" thickBot="1" x14ac:dyDescent="0.25">
      <c r="B38" s="34" t="s">
        <v>528</v>
      </c>
      <c r="C38" s="35">
        <v>57</v>
      </c>
      <c r="D38" s="35">
        <v>20739</v>
      </c>
      <c r="E38" s="35">
        <v>14302</v>
      </c>
      <c r="F38" s="35">
        <v>1305</v>
      </c>
      <c r="G38" s="35">
        <v>624</v>
      </c>
      <c r="H38" s="36">
        <f t="shared" si="5"/>
        <v>0.21276595744680851</v>
      </c>
      <c r="I38" s="36">
        <f t="shared" si="1"/>
        <v>3.9653098054942854E-2</v>
      </c>
      <c r="J38" s="36">
        <f t="shared" si="2"/>
        <v>3.8710145980100225E-2</v>
      </c>
      <c r="K38" s="36">
        <f t="shared" si="3"/>
        <v>-6.0929169840060931E-3</v>
      </c>
      <c r="L38" s="36">
        <f t="shared" si="4"/>
        <v>1.2987012987012988E-2</v>
      </c>
    </row>
    <row r="39" spans="2:12" ht="15" thickBot="1" x14ac:dyDescent="0.25">
      <c r="B39" s="27" t="s">
        <v>529</v>
      </c>
      <c r="C39" s="28">
        <v>56</v>
      </c>
      <c r="D39" s="28">
        <v>19595</v>
      </c>
      <c r="E39" s="28">
        <v>13420</v>
      </c>
      <c r="F39" s="28">
        <v>1266</v>
      </c>
      <c r="G39" s="28">
        <v>552</v>
      </c>
      <c r="H39" s="29">
        <f t="shared" si="5"/>
        <v>1.8181818181818181E-2</v>
      </c>
      <c r="I39" s="29">
        <f t="shared" si="1"/>
        <v>1.1302642444260942E-2</v>
      </c>
      <c r="J39" s="29">
        <f t="shared" si="2"/>
        <v>4.1359509583301E-2</v>
      </c>
      <c r="K39" s="29">
        <f t="shared" si="3"/>
        <v>6.6554338668913221E-2</v>
      </c>
      <c r="L39" s="29">
        <f t="shared" si="4"/>
        <v>-7.2268907563025217E-2</v>
      </c>
    </row>
    <row r="40" spans="2:12" ht="15" thickBot="1" x14ac:dyDescent="0.25">
      <c r="B40" s="30" t="s">
        <v>530</v>
      </c>
      <c r="C40" s="31">
        <v>50</v>
      </c>
      <c r="D40" s="31">
        <v>19612</v>
      </c>
      <c r="E40" s="31">
        <v>13004</v>
      </c>
      <c r="F40" s="31">
        <v>1229</v>
      </c>
      <c r="G40" s="31">
        <v>512</v>
      </c>
      <c r="H40" s="32">
        <f t="shared" si="5"/>
        <v>-5.6603773584905662E-2</v>
      </c>
      <c r="I40" s="32">
        <f t="shared" si="1"/>
        <v>1.8752272609215106E-2</v>
      </c>
      <c r="J40" s="32">
        <f t="shared" si="2"/>
        <v>3.0019801980198019E-2</v>
      </c>
      <c r="K40" s="32">
        <f t="shared" si="3"/>
        <v>2.4469820554649264E-3</v>
      </c>
      <c r="L40" s="32">
        <f t="shared" si="4"/>
        <v>-9.700176366843033E-2</v>
      </c>
    </row>
    <row r="41" spans="2:12" ht="15" thickBot="1" x14ac:dyDescent="0.25">
      <c r="B41" s="33" t="s">
        <v>537</v>
      </c>
      <c r="C41" s="31">
        <v>47</v>
      </c>
      <c r="D41" s="31">
        <v>15249</v>
      </c>
      <c r="E41" s="31">
        <v>10027</v>
      </c>
      <c r="F41" s="31">
        <v>987</v>
      </c>
      <c r="G41" s="31">
        <v>395</v>
      </c>
      <c r="H41" s="32">
        <f t="shared" si="5"/>
        <v>0.27027027027027029</v>
      </c>
      <c r="I41" s="32">
        <f t="shared" si="1"/>
        <v>-7.3234471860945671E-2</v>
      </c>
      <c r="J41" s="32">
        <f t="shared" si="2"/>
        <v>-7.2604513503514614E-2</v>
      </c>
      <c r="K41" s="32">
        <f t="shared" si="3"/>
        <v>-9.1996320147194111E-2</v>
      </c>
      <c r="L41" s="32">
        <f t="shared" si="4"/>
        <v>-0.12995594713656389</v>
      </c>
    </row>
    <row r="42" spans="2:12" ht="15" thickBot="1" x14ac:dyDescent="0.25">
      <c r="B42" s="34" t="s">
        <v>538</v>
      </c>
      <c r="C42" s="35">
        <v>63</v>
      </c>
      <c r="D42" s="35">
        <v>18958</v>
      </c>
      <c r="E42" s="35">
        <v>13512</v>
      </c>
      <c r="F42" s="35">
        <v>1137</v>
      </c>
      <c r="G42" s="35">
        <v>521</v>
      </c>
      <c r="H42" s="36">
        <f t="shared" si="5"/>
        <v>0.10526315789473684</v>
      </c>
      <c r="I42" s="36">
        <f t="shared" si="1"/>
        <v>-8.5876850378513905E-2</v>
      </c>
      <c r="J42" s="36">
        <f t="shared" si="2"/>
        <v>-5.5237029786043911E-2</v>
      </c>
      <c r="K42" s="36">
        <f t="shared" si="3"/>
        <v>-0.12873563218390804</v>
      </c>
      <c r="L42" s="36">
        <f t="shared" si="4"/>
        <v>-0.16506410256410256</v>
      </c>
    </row>
    <row r="43" spans="2:12" ht="15" thickBot="1" x14ac:dyDescent="0.25">
      <c r="B43" s="27" t="s">
        <v>539</v>
      </c>
      <c r="C43" s="28">
        <v>35</v>
      </c>
      <c r="D43" s="28">
        <v>17041</v>
      </c>
      <c r="E43" s="28">
        <v>11699</v>
      </c>
      <c r="F43" s="28">
        <v>1017</v>
      </c>
      <c r="G43" s="28">
        <v>478</v>
      </c>
      <c r="H43" s="29">
        <f t="shared" si="5"/>
        <v>-0.375</v>
      </c>
      <c r="I43" s="29">
        <f t="shared" si="1"/>
        <v>-0.1303393722888492</v>
      </c>
      <c r="J43" s="29">
        <f t="shared" si="2"/>
        <v>-0.12824143070044711</v>
      </c>
      <c r="K43" s="29">
        <f t="shared" si="3"/>
        <v>-0.19668246445497631</v>
      </c>
      <c r="L43" s="29">
        <f t="shared" si="4"/>
        <v>-0.13405797101449277</v>
      </c>
    </row>
    <row r="44" spans="2:12" ht="15" thickBot="1" x14ac:dyDescent="0.25">
      <c r="B44" s="30" t="s">
        <v>540</v>
      </c>
      <c r="C44" s="31">
        <v>46</v>
      </c>
      <c r="D44" s="31">
        <v>18847</v>
      </c>
      <c r="E44" s="31">
        <v>13011</v>
      </c>
      <c r="F44" s="31">
        <v>1061</v>
      </c>
      <c r="G44" s="31">
        <v>515</v>
      </c>
      <c r="H44" s="32">
        <f t="shared" si="5"/>
        <v>-0.08</v>
      </c>
      <c r="I44" s="32">
        <f t="shared" si="1"/>
        <v>-3.90067305731185E-2</v>
      </c>
      <c r="J44" s="32">
        <f t="shared" si="2"/>
        <v>5.3829590895109196E-4</v>
      </c>
      <c r="K44" s="32">
        <f t="shared" si="3"/>
        <v>-0.13669650122050447</v>
      </c>
      <c r="L44" s="32">
        <f t="shared" si="4"/>
        <v>5.859375E-3</v>
      </c>
    </row>
    <row r="45" spans="2:12" ht="15" thickBot="1" x14ac:dyDescent="0.25">
      <c r="B45" s="33" t="s">
        <v>541</v>
      </c>
      <c r="C45" s="31">
        <v>34</v>
      </c>
      <c r="D45" s="31">
        <v>13660</v>
      </c>
      <c r="E45" s="31">
        <v>9325</v>
      </c>
      <c r="F45" s="31">
        <v>816</v>
      </c>
      <c r="G45" s="31">
        <v>400</v>
      </c>
      <c r="H45" s="32">
        <f t="shared" si="5"/>
        <v>-0.27659574468085107</v>
      </c>
      <c r="I45" s="32">
        <f t="shared" si="1"/>
        <v>-0.10420355433143157</v>
      </c>
      <c r="J45" s="32">
        <f t="shared" si="2"/>
        <v>-7.0010970379974072E-2</v>
      </c>
      <c r="K45" s="32">
        <f t="shared" si="3"/>
        <v>-0.17325227963525835</v>
      </c>
      <c r="L45" s="32">
        <f t="shared" si="4"/>
        <v>1.2658227848101266E-2</v>
      </c>
    </row>
    <row r="46" spans="2:12" ht="15" thickBot="1" x14ac:dyDescent="0.25">
      <c r="B46" s="34" t="s">
        <v>542</v>
      </c>
      <c r="C46" s="35">
        <v>44</v>
      </c>
      <c r="D46" s="35">
        <v>17641</v>
      </c>
      <c r="E46" s="35">
        <v>12795</v>
      </c>
      <c r="F46" s="35">
        <v>1018</v>
      </c>
      <c r="G46" s="35">
        <v>535</v>
      </c>
      <c r="H46" s="36">
        <f t="shared" si="5"/>
        <v>-0.30158730158730157</v>
      </c>
      <c r="I46" s="36">
        <f t="shared" si="1"/>
        <v>-6.9469353307310897E-2</v>
      </c>
      <c r="J46" s="36">
        <f t="shared" si="2"/>
        <v>-5.3063943161634104E-2</v>
      </c>
      <c r="K46" s="36">
        <f t="shared" si="3"/>
        <v>-0.10466138962181179</v>
      </c>
      <c r="L46" s="36">
        <f t="shared" si="4"/>
        <v>2.6871401151631478E-2</v>
      </c>
    </row>
    <row r="47" spans="2:12" ht="15" thickBot="1" x14ac:dyDescent="0.25">
      <c r="B47" s="27" t="s">
        <v>543</v>
      </c>
      <c r="C47" s="28">
        <v>41</v>
      </c>
      <c r="D47" s="28">
        <v>17483</v>
      </c>
      <c r="E47" s="28">
        <v>12679</v>
      </c>
      <c r="F47" s="28">
        <v>1041</v>
      </c>
      <c r="G47" s="28">
        <v>491</v>
      </c>
      <c r="H47" s="29">
        <f t="shared" si="5"/>
        <v>0.17142857142857143</v>
      </c>
      <c r="I47" s="29">
        <f t="shared" si="1"/>
        <v>2.593744498562291E-2</v>
      </c>
      <c r="J47" s="29">
        <f t="shared" si="2"/>
        <v>8.3767843405419262E-2</v>
      </c>
      <c r="K47" s="29">
        <f t="shared" si="3"/>
        <v>2.359882005899705E-2</v>
      </c>
      <c r="L47" s="29">
        <f t="shared" si="4"/>
        <v>2.7196652719665274E-2</v>
      </c>
    </row>
    <row r="48" spans="2:12" ht="15" thickBot="1" x14ac:dyDescent="0.25">
      <c r="B48" s="30" t="s">
        <v>544</v>
      </c>
      <c r="C48" s="31">
        <v>36</v>
      </c>
      <c r="D48" s="31">
        <v>17095</v>
      </c>
      <c r="E48" s="31">
        <v>11520</v>
      </c>
      <c r="F48" s="31">
        <v>933</v>
      </c>
      <c r="G48" s="31">
        <v>440</v>
      </c>
      <c r="H48" s="32">
        <f t="shared" si="5"/>
        <v>-0.21739130434782608</v>
      </c>
      <c r="I48" s="32">
        <f t="shared" si="1"/>
        <v>-9.2959091632620575E-2</v>
      </c>
      <c r="J48" s="32">
        <f t="shared" si="2"/>
        <v>-0.11459534240258243</v>
      </c>
      <c r="K48" s="32">
        <f t="shared" si="3"/>
        <v>-0.12064090480678605</v>
      </c>
      <c r="L48" s="32">
        <f t="shared" si="4"/>
        <v>-0.14563106796116504</v>
      </c>
    </row>
    <row r="49" spans="2:13" ht="15" thickBot="1" x14ac:dyDescent="0.25">
      <c r="B49" s="33" t="s">
        <v>545</v>
      </c>
      <c r="C49" s="31">
        <v>35</v>
      </c>
      <c r="D49" s="31">
        <v>12545</v>
      </c>
      <c r="E49" s="31">
        <v>8727</v>
      </c>
      <c r="F49" s="31">
        <v>683</v>
      </c>
      <c r="G49" s="31">
        <v>351</v>
      </c>
      <c r="H49" s="32">
        <f t="shared" si="5"/>
        <v>2.9411764705882353E-2</v>
      </c>
      <c r="I49" s="32">
        <f t="shared" si="1"/>
        <v>-8.1625183016105413E-2</v>
      </c>
      <c r="J49" s="32">
        <f t="shared" si="2"/>
        <v>-6.4128686327077744E-2</v>
      </c>
      <c r="K49" s="32">
        <f t="shared" si="3"/>
        <v>-0.16299019607843138</v>
      </c>
      <c r="L49" s="32">
        <f t="shared" si="4"/>
        <v>-0.1225</v>
      </c>
    </row>
    <row r="50" spans="2:13" ht="15" thickBot="1" x14ac:dyDescent="0.25">
      <c r="B50" s="34" t="s">
        <v>546</v>
      </c>
      <c r="C50" s="35">
        <v>30</v>
      </c>
      <c r="D50" s="35">
        <v>16901</v>
      </c>
      <c r="E50" s="35">
        <v>12093</v>
      </c>
      <c r="F50" s="35">
        <v>1030</v>
      </c>
      <c r="G50" s="35">
        <v>479</v>
      </c>
      <c r="H50" s="36">
        <f t="shared" si="5"/>
        <v>-0.31818181818181818</v>
      </c>
      <c r="I50" s="36">
        <f t="shared" si="1"/>
        <v>-4.1947735389150274E-2</v>
      </c>
      <c r="J50" s="36">
        <f t="shared" si="2"/>
        <v>-5.4865181711606099E-2</v>
      </c>
      <c r="K50" s="36">
        <f t="shared" si="3"/>
        <v>1.1787819253438114E-2</v>
      </c>
      <c r="L50" s="36">
        <f t="shared" si="4"/>
        <v>-0.10467289719626169</v>
      </c>
    </row>
    <row r="51" spans="2:13" ht="15" thickBot="1" x14ac:dyDescent="0.25">
      <c r="B51" s="27" t="s">
        <v>547</v>
      </c>
      <c r="C51" s="28">
        <v>41</v>
      </c>
      <c r="D51" s="28">
        <v>16226</v>
      </c>
      <c r="E51" s="28">
        <v>11594</v>
      </c>
      <c r="F51" s="28">
        <v>864</v>
      </c>
      <c r="G51" s="28">
        <v>424</v>
      </c>
      <c r="H51" s="29">
        <f t="shared" si="5"/>
        <v>0</v>
      </c>
      <c r="I51" s="29">
        <f t="shared" si="1"/>
        <v>-7.1898415603729338E-2</v>
      </c>
      <c r="J51" s="29">
        <f t="shared" si="2"/>
        <v>-8.557457212713937E-2</v>
      </c>
      <c r="K51" s="29">
        <f t="shared" si="3"/>
        <v>-0.17002881844380405</v>
      </c>
      <c r="L51" s="29">
        <f t="shared" si="4"/>
        <v>-0.13645621181262729</v>
      </c>
    </row>
    <row r="52" spans="2:13" ht="15" thickBot="1" x14ac:dyDescent="0.25">
      <c r="B52" s="30" t="s">
        <v>548</v>
      </c>
      <c r="C52" s="31">
        <v>32</v>
      </c>
      <c r="D52" s="31">
        <v>17077</v>
      </c>
      <c r="E52" s="31">
        <v>11986</v>
      </c>
      <c r="F52" s="31">
        <v>983</v>
      </c>
      <c r="G52" s="31">
        <v>466</v>
      </c>
      <c r="H52" s="32">
        <f t="shared" si="5"/>
        <v>-0.1111111111111111</v>
      </c>
      <c r="I52" s="32">
        <f t="shared" si="1"/>
        <v>-1.0529394559812811E-3</v>
      </c>
      <c r="J52" s="32">
        <f t="shared" si="2"/>
        <v>4.0451388888888891E-2</v>
      </c>
      <c r="K52" s="32">
        <f t="shared" si="3"/>
        <v>5.3590568060021437E-2</v>
      </c>
      <c r="L52" s="32">
        <f t="shared" si="4"/>
        <v>5.909090909090909E-2</v>
      </c>
    </row>
    <row r="53" spans="2:13" ht="15" thickBot="1" x14ac:dyDescent="0.25">
      <c r="B53" s="33" t="s">
        <v>549</v>
      </c>
      <c r="C53" s="31">
        <v>27</v>
      </c>
      <c r="D53" s="31">
        <v>12249</v>
      </c>
      <c r="E53" s="31">
        <v>8566</v>
      </c>
      <c r="F53" s="31">
        <v>644</v>
      </c>
      <c r="G53" s="31">
        <v>303</v>
      </c>
      <c r="H53" s="32">
        <f t="shared" si="5"/>
        <v>-0.22857142857142856</v>
      </c>
      <c r="I53" s="32">
        <f t="shared" si="1"/>
        <v>-2.3595057791948985E-2</v>
      </c>
      <c r="J53" s="32">
        <f t="shared" si="2"/>
        <v>-1.8448493182078606E-2</v>
      </c>
      <c r="K53" s="32">
        <f t="shared" si="3"/>
        <v>-5.7101024890190338E-2</v>
      </c>
      <c r="L53" s="32">
        <f t="shared" si="4"/>
        <v>-0.13675213675213677</v>
      </c>
    </row>
    <row r="54" spans="2:13" ht="15" thickBot="1" x14ac:dyDescent="0.25">
      <c r="B54" s="34" t="s">
        <v>551</v>
      </c>
      <c r="C54" s="35">
        <v>34</v>
      </c>
      <c r="D54" s="35">
        <v>16689</v>
      </c>
      <c r="E54" s="35">
        <v>12287</v>
      </c>
      <c r="F54" s="35">
        <v>904</v>
      </c>
      <c r="G54" s="35">
        <v>442</v>
      </c>
      <c r="H54" s="36">
        <f t="shared" si="5"/>
        <v>0.13333333333333333</v>
      </c>
      <c r="I54" s="36">
        <f t="shared" si="1"/>
        <v>-1.254363647121472E-2</v>
      </c>
      <c r="J54" s="36">
        <f t="shared" si="2"/>
        <v>1.6042338542958737E-2</v>
      </c>
      <c r="K54" s="36">
        <f t="shared" si="3"/>
        <v>-0.12233009708737864</v>
      </c>
      <c r="L54" s="36">
        <f t="shared" si="4"/>
        <v>-7.724425887265135E-2</v>
      </c>
    </row>
    <row r="55" spans="2:13" ht="15" thickBot="1" x14ac:dyDescent="0.25">
      <c r="B55" s="27" t="s">
        <v>552</v>
      </c>
      <c r="C55" s="58">
        <v>34</v>
      </c>
      <c r="D55" s="58">
        <v>16423</v>
      </c>
      <c r="E55" s="58">
        <v>11668</v>
      </c>
      <c r="F55" s="58">
        <v>900</v>
      </c>
      <c r="G55" s="58">
        <v>461</v>
      </c>
      <c r="H55" s="32">
        <f t="shared" si="5"/>
        <v>-0.17073170731707318</v>
      </c>
      <c r="I55" s="32">
        <f t="shared" si="1"/>
        <v>1.2141008258350796E-2</v>
      </c>
      <c r="J55" s="32">
        <f t="shared" si="2"/>
        <v>6.3826116957046751E-3</v>
      </c>
      <c r="K55" s="32">
        <f t="shared" si="3"/>
        <v>4.1666666666666664E-2</v>
      </c>
      <c r="L55" s="32">
        <f t="shared" si="4"/>
        <v>8.7264150943396221E-2</v>
      </c>
    </row>
    <row r="56" spans="2:13" ht="15" thickBot="1" x14ac:dyDescent="0.25">
      <c r="B56" s="27" t="s">
        <v>560</v>
      </c>
      <c r="C56" s="58">
        <v>24</v>
      </c>
      <c r="D56" s="58">
        <v>16409</v>
      </c>
      <c r="E56" s="58">
        <v>10869</v>
      </c>
      <c r="F56" s="58">
        <v>832</v>
      </c>
      <c r="G56" s="58">
        <v>367</v>
      </c>
      <c r="H56" s="32">
        <f t="shared" si="5"/>
        <v>-0.25</v>
      </c>
      <c r="I56" s="32">
        <f t="shared" si="1"/>
        <v>-3.9116940914680563E-2</v>
      </c>
      <c r="J56" s="32">
        <f t="shared" si="2"/>
        <v>-9.3192057400300357E-2</v>
      </c>
      <c r="K56" s="32">
        <f t="shared" si="3"/>
        <v>-0.15361139369277721</v>
      </c>
      <c r="L56" s="32">
        <f t="shared" si="4"/>
        <v>-0.21244635193133046</v>
      </c>
    </row>
    <row r="57" spans="2:13" ht="15" thickBot="1" x14ac:dyDescent="0.25">
      <c r="B57" s="27" t="s">
        <v>561</v>
      </c>
      <c r="C57" s="58">
        <v>12</v>
      </c>
      <c r="D57" s="58">
        <v>12607</v>
      </c>
      <c r="E57" s="58">
        <v>8528</v>
      </c>
      <c r="F57" s="58">
        <v>654</v>
      </c>
      <c r="G57" s="58">
        <v>286</v>
      </c>
      <c r="H57" s="32">
        <f t="shared" si="5"/>
        <v>-0.55555555555555558</v>
      </c>
      <c r="I57" s="32">
        <f t="shared" si="1"/>
        <v>2.9226875663319454E-2</v>
      </c>
      <c r="J57" s="32">
        <f t="shared" si="2"/>
        <v>-4.4361428904973153E-3</v>
      </c>
      <c r="K57" s="32">
        <f t="shared" si="3"/>
        <v>1.5527950310559006E-2</v>
      </c>
      <c r="L57" s="32">
        <f t="shared" si="4"/>
        <v>-5.6105610561056105E-2</v>
      </c>
    </row>
    <row r="58" spans="2:13" ht="15" thickBot="1" x14ac:dyDescent="0.25">
      <c r="B58" s="34" t="s">
        <v>562</v>
      </c>
      <c r="C58" s="35">
        <v>30</v>
      </c>
      <c r="D58" s="35">
        <v>16581</v>
      </c>
      <c r="E58" s="35">
        <v>11761</v>
      </c>
      <c r="F58" s="35">
        <v>824</v>
      </c>
      <c r="G58" s="35">
        <v>397</v>
      </c>
      <c r="H58" s="36">
        <f t="shared" si="5"/>
        <v>-0.11764705882352941</v>
      </c>
      <c r="I58" s="36">
        <f t="shared" si="1"/>
        <v>-6.4713284199173111E-3</v>
      </c>
      <c r="J58" s="36">
        <f t="shared" si="2"/>
        <v>-4.2809473427199478E-2</v>
      </c>
      <c r="K58" s="36">
        <f t="shared" si="3"/>
        <v>-8.8495575221238937E-2</v>
      </c>
      <c r="L58" s="36">
        <f t="shared" si="4"/>
        <v>-0.10180995475113122</v>
      </c>
    </row>
    <row r="59" spans="2:13" ht="15" thickBot="1" x14ac:dyDescent="0.25">
      <c r="B59" s="27" t="s">
        <v>567</v>
      </c>
      <c r="C59" s="58">
        <v>23</v>
      </c>
      <c r="D59" s="58">
        <v>13690</v>
      </c>
      <c r="E59" s="58">
        <v>9290</v>
      </c>
      <c r="F59" s="58">
        <v>660</v>
      </c>
      <c r="G59" s="58">
        <v>355</v>
      </c>
      <c r="H59" s="32">
        <f t="shared" si="5"/>
        <v>-0.3235294117647059</v>
      </c>
      <c r="I59" s="32">
        <f t="shared" si="1"/>
        <v>-0.16641295743773976</v>
      </c>
      <c r="J59" s="32">
        <f t="shared" si="2"/>
        <v>-0.20380527939664039</v>
      </c>
      <c r="K59" s="32">
        <f t="shared" si="3"/>
        <v>-0.26666666666666666</v>
      </c>
      <c r="L59" s="32">
        <f t="shared" ref="L59:L63" si="6">+(G59-G55)/G55</f>
        <v>-0.2299349240780911</v>
      </c>
      <c r="M59" s="12"/>
    </row>
    <row r="60" spans="2:13" ht="15" thickBot="1" x14ac:dyDescent="0.25">
      <c r="B60" s="27" t="s">
        <v>568</v>
      </c>
      <c r="C60" s="58">
        <v>19</v>
      </c>
      <c r="D60" s="58">
        <v>9552</v>
      </c>
      <c r="E60" s="58">
        <v>6264</v>
      </c>
      <c r="F60" s="58">
        <v>446</v>
      </c>
      <c r="G60" s="58">
        <v>214</v>
      </c>
      <c r="H60" s="32">
        <f t="shared" si="5"/>
        <v>-0.20833333333333334</v>
      </c>
      <c r="I60" s="32">
        <f t="shared" si="1"/>
        <v>-0.41788043147053444</v>
      </c>
      <c r="J60" s="32">
        <f t="shared" si="2"/>
        <v>-0.42368203146563621</v>
      </c>
      <c r="K60" s="32">
        <f t="shared" si="3"/>
        <v>-0.46394230769230771</v>
      </c>
      <c r="L60" s="32">
        <f t="shared" si="6"/>
        <v>-0.41689373297002724</v>
      </c>
      <c r="M60" s="12"/>
    </row>
    <row r="61" spans="2:13" ht="15" thickBot="1" x14ac:dyDescent="0.25">
      <c r="B61" s="27" t="s">
        <v>569</v>
      </c>
      <c r="C61" s="58">
        <v>14</v>
      </c>
      <c r="D61" s="58">
        <v>14835</v>
      </c>
      <c r="E61" s="58">
        <v>9809</v>
      </c>
      <c r="F61" s="58">
        <v>783</v>
      </c>
      <c r="G61" s="58">
        <v>305</v>
      </c>
      <c r="H61" s="32">
        <f t="shared" si="5"/>
        <v>0.16666666666666666</v>
      </c>
      <c r="I61" s="32">
        <f t="shared" si="1"/>
        <v>0.17672721503926389</v>
      </c>
      <c r="J61" s="32">
        <f t="shared" si="2"/>
        <v>0.15021106941838649</v>
      </c>
      <c r="K61" s="32">
        <f t="shared" si="3"/>
        <v>0.19724770642201836</v>
      </c>
      <c r="L61" s="32">
        <f t="shared" si="6"/>
        <v>6.6433566433566432E-2</v>
      </c>
      <c r="M61" s="12"/>
    </row>
    <row r="62" spans="2:13" ht="15" thickBot="1" x14ac:dyDescent="0.25">
      <c r="B62" s="34" t="s">
        <v>570</v>
      </c>
      <c r="C62" s="35">
        <v>22</v>
      </c>
      <c r="D62" s="35">
        <v>16883</v>
      </c>
      <c r="E62" s="35">
        <v>10727</v>
      </c>
      <c r="F62" s="35">
        <v>808</v>
      </c>
      <c r="G62" s="35">
        <v>361</v>
      </c>
      <c r="H62" s="36">
        <f t="shared" si="5"/>
        <v>-0.26666666666666666</v>
      </c>
      <c r="I62" s="36">
        <f t="shared" si="1"/>
        <v>1.8213617996502021E-2</v>
      </c>
      <c r="J62" s="36">
        <f t="shared" si="2"/>
        <v>-8.7917694073633201E-2</v>
      </c>
      <c r="K62" s="36">
        <f t="shared" si="3"/>
        <v>-1.9417475728155338E-2</v>
      </c>
      <c r="L62" s="36">
        <f t="shared" si="6"/>
        <v>-9.06801007556675E-2</v>
      </c>
      <c r="M62" s="12"/>
    </row>
    <row r="63" spans="2:13" ht="15" thickBot="1" x14ac:dyDescent="0.25">
      <c r="B63" s="27" t="s">
        <v>572</v>
      </c>
      <c r="C63" s="58">
        <v>22</v>
      </c>
      <c r="D63" s="58">
        <v>15048</v>
      </c>
      <c r="E63" s="58">
        <v>9290</v>
      </c>
      <c r="F63" s="58">
        <v>724</v>
      </c>
      <c r="G63" s="58">
        <v>305</v>
      </c>
      <c r="H63" s="32">
        <f t="shared" si="5"/>
        <v>-4.3478260869565216E-2</v>
      </c>
      <c r="I63" s="32">
        <f t="shared" si="1"/>
        <v>9.9196493791088386E-2</v>
      </c>
      <c r="J63" s="32">
        <f t="shared" si="2"/>
        <v>0</v>
      </c>
      <c r="K63" s="32">
        <f t="shared" si="3"/>
        <v>9.696969696969697E-2</v>
      </c>
      <c r="L63" s="32">
        <f t="shared" si="6"/>
        <v>-0.14084507042253522</v>
      </c>
      <c r="M63" s="12"/>
    </row>
    <row r="64" spans="2:13" ht="15" thickBot="1" x14ac:dyDescent="0.25">
      <c r="B64" s="27" t="s">
        <v>585</v>
      </c>
      <c r="C64" s="58">
        <v>16</v>
      </c>
      <c r="D64" s="58">
        <v>15937</v>
      </c>
      <c r="E64" s="58">
        <v>9750</v>
      </c>
      <c r="F64" s="58">
        <v>741</v>
      </c>
      <c r="G64" s="58">
        <v>306</v>
      </c>
      <c r="H64" s="32">
        <v>-0.15789473684210525</v>
      </c>
      <c r="I64" s="32">
        <v>0.66844639865996647</v>
      </c>
      <c r="J64" s="32">
        <v>0.55651340996168586</v>
      </c>
      <c r="K64" s="32">
        <v>0.66143497757847536</v>
      </c>
      <c r="L64" s="32">
        <v>0.42990654205607476</v>
      </c>
      <c r="M64" s="12"/>
    </row>
    <row r="65" spans="2:14" ht="15" thickBot="1" x14ac:dyDescent="0.25">
      <c r="B65" s="27" t="s">
        <v>587</v>
      </c>
      <c r="C65" s="58">
        <v>21</v>
      </c>
      <c r="D65" s="58">
        <v>11767</v>
      </c>
      <c r="E65" s="58">
        <v>7520</v>
      </c>
      <c r="F65" s="58">
        <v>556</v>
      </c>
      <c r="G65" s="58">
        <v>263</v>
      </c>
      <c r="H65" s="32">
        <v>0.5</v>
      </c>
      <c r="I65" s="32">
        <v>-0.20680822379507921</v>
      </c>
      <c r="J65" s="32">
        <v>-0.23335712101131614</v>
      </c>
      <c r="K65" s="32">
        <v>-0.28991060025542786</v>
      </c>
      <c r="L65" s="32">
        <v>-0.13770491803278689</v>
      </c>
      <c r="M65" s="12"/>
    </row>
    <row r="66" spans="2:14" ht="15" thickBot="1" x14ac:dyDescent="0.25">
      <c r="B66" s="34" t="s">
        <v>588</v>
      </c>
      <c r="C66" s="35">
        <v>11</v>
      </c>
      <c r="D66" s="35">
        <v>14416</v>
      </c>
      <c r="E66" s="35">
        <v>9777</v>
      </c>
      <c r="F66" s="35">
        <v>666</v>
      </c>
      <c r="G66" s="35">
        <v>313</v>
      </c>
      <c r="H66" s="36">
        <v>-0.5</v>
      </c>
      <c r="I66" s="36">
        <v>-0.14612331931528758</v>
      </c>
      <c r="J66" s="36">
        <v>-8.8561573599328799E-2</v>
      </c>
      <c r="K66" s="36">
        <v>-0.17574257425742573</v>
      </c>
      <c r="L66" s="36">
        <v>-0.1329639889196676</v>
      </c>
      <c r="M66" s="12"/>
    </row>
    <row r="67" spans="2:14" x14ac:dyDescent="0.2">
      <c r="B67" s="27" t="s">
        <v>589</v>
      </c>
      <c r="C67" s="58">
        <f>+'Nulidades TSJ '!G22</f>
        <v>18</v>
      </c>
      <c r="D67" s="58">
        <f>+'Divorcios consensuados TSJ'!G22</f>
        <v>14730</v>
      </c>
      <c r="E67" s="58">
        <f>+'Divorcios no consensuados TSJ'!G22</f>
        <v>9498</v>
      </c>
      <c r="F67" s="58">
        <f>+'Separaciones consensuadas TSJ'!G22</f>
        <v>723</v>
      </c>
      <c r="G67" s="58">
        <f>+'Separaciones no consensuada TSJ'!G22</f>
        <v>292</v>
      </c>
      <c r="H67" s="63">
        <f>+'Nulidades TSJ '!C43</f>
        <v>-0.18181818181818182</v>
      </c>
      <c r="I67" s="63">
        <f>+'Divorcios consensuados TSJ'!C43</f>
        <v>-2.1132376395534291E-2</v>
      </c>
      <c r="J67" s="63">
        <f>+'Divorcios no consensuados TSJ'!C43</f>
        <v>2.2389666307857912E-2</v>
      </c>
      <c r="K67" s="63">
        <f>+'Separaciones consensuadas TSJ'!C43</f>
        <v>-1.3812154696132596E-3</v>
      </c>
      <c r="L67" s="63">
        <f>+'Separaciones no consensuada TSJ'!C43</f>
        <v>-4.2622950819672129E-2</v>
      </c>
      <c r="M67" s="12"/>
    </row>
    <row r="68" spans="2:14" x14ac:dyDescent="0.2">
      <c r="B68" s="27" t="s">
        <v>598</v>
      </c>
      <c r="C68" s="58">
        <f>+'Nulidades TSJ '!H22</f>
        <v>15</v>
      </c>
      <c r="D68" s="58">
        <f>+'Divorcios consensuados TSJ'!H22</f>
        <v>14306</v>
      </c>
      <c r="E68" s="58">
        <f>+'Divorcios no consensuados TSJ'!H22</f>
        <v>9118</v>
      </c>
      <c r="F68" s="58">
        <f>+'Separaciones consensuadas TSJ'!H22</f>
        <v>643</v>
      </c>
      <c r="G68" s="58">
        <f>+'Separaciones no consensuada TSJ'!H22</f>
        <v>301</v>
      </c>
      <c r="H68" s="63">
        <f>+'Nulidades TSJ '!D43</f>
        <v>-6.25E-2</v>
      </c>
      <c r="I68" s="63">
        <f>+'Divorcios consensuados TSJ'!D43</f>
        <v>-0.10234046558323398</v>
      </c>
      <c r="J68" s="63">
        <f>+'Divorcios no consensuados TSJ'!D43</f>
        <v>-6.4820512820512821E-2</v>
      </c>
      <c r="K68" s="63">
        <f>+'Separaciones consensuadas TSJ'!D43</f>
        <v>-0.13225371120107962</v>
      </c>
      <c r="L68" s="63">
        <f>+'Separaciones no consensuada TSJ'!D43</f>
        <v>-1.6339869281045753E-2</v>
      </c>
      <c r="M68" s="12"/>
    </row>
    <row r="69" spans="2:14" ht="15" thickBot="1" x14ac:dyDescent="0.25">
      <c r="B69" s="27" t="s">
        <v>600</v>
      </c>
      <c r="C69" s="58">
        <v>17</v>
      </c>
      <c r="D69" s="58">
        <v>11321</v>
      </c>
      <c r="E69" s="58">
        <v>7413</v>
      </c>
      <c r="F69" s="58">
        <v>511</v>
      </c>
      <c r="G69" s="58">
        <v>239</v>
      </c>
      <c r="H69" s="63">
        <v>-0.19047619047619047</v>
      </c>
      <c r="I69" s="63">
        <v>-3.7902608991246707E-2</v>
      </c>
      <c r="J69" s="63">
        <v>-1.4228723404255319E-2</v>
      </c>
      <c r="K69" s="63">
        <v>-8.0935251798561147E-2</v>
      </c>
      <c r="L69" s="63">
        <v>-9.125475285171103E-2</v>
      </c>
      <c r="M69" s="12"/>
    </row>
    <row r="70" spans="2:14" ht="15" thickBot="1" x14ac:dyDescent="0.25">
      <c r="B70" s="58"/>
      <c r="C70" s="58">
        <f>+C65+D65+E65+F65+G65</f>
        <v>20127</v>
      </c>
      <c r="D70" s="58"/>
      <c r="E70" s="58">
        <f>+C64+D64+E64+F64+G64</f>
        <v>26750</v>
      </c>
      <c r="F70" s="58"/>
      <c r="G70" s="58"/>
      <c r="H70" s="32"/>
      <c r="I70" s="32"/>
      <c r="J70" s="32"/>
      <c r="K70" s="32"/>
      <c r="L70" s="32"/>
      <c r="M70" s="12"/>
    </row>
    <row r="71" spans="2:14" ht="15" thickBot="1" x14ac:dyDescent="0.25">
      <c r="C71" s="12">
        <f>+C69+D69+E69+F69+G69</f>
        <v>19501</v>
      </c>
      <c r="D71" s="63">
        <f>+(C71-C70)/C70</f>
        <v>-3.110249913052119E-2</v>
      </c>
      <c r="E71" s="32">
        <f>+C68+D68+E68+F68+G68</f>
        <v>24383</v>
      </c>
      <c r="F71" s="32">
        <f>+(E71-E70)/E70</f>
        <v>-8.8485981308411218E-2</v>
      </c>
      <c r="G71" s="12"/>
      <c r="H71" s="32"/>
      <c r="I71" s="32"/>
      <c r="J71" s="32"/>
      <c r="K71" s="32"/>
      <c r="L71" s="32"/>
      <c r="M71" s="12"/>
      <c r="N71" s="32"/>
    </row>
    <row r="72" spans="2:14" ht="15" customHeight="1" thickBot="1" x14ac:dyDescent="0.25">
      <c r="C72" s="36"/>
      <c r="D72" s="12"/>
      <c r="E72" s="36"/>
      <c r="F72" s="36"/>
      <c r="G72" s="36"/>
      <c r="H72" s="36"/>
      <c r="I72" s="12"/>
      <c r="J72" s="9"/>
    </row>
    <row r="73" spans="2:14" ht="69.95" customHeight="1" x14ac:dyDescent="0.2">
      <c r="B73" s="37"/>
      <c r="C73" s="26" t="s">
        <v>70</v>
      </c>
      <c r="D73" s="26" t="s">
        <v>71</v>
      </c>
      <c r="E73" s="26" t="s">
        <v>533</v>
      </c>
      <c r="F73" s="26" t="s">
        <v>534</v>
      </c>
      <c r="G73" s="26" t="s">
        <v>531</v>
      </c>
      <c r="H73" s="26" t="s">
        <v>532</v>
      </c>
      <c r="I73" s="26" t="s">
        <v>535</v>
      </c>
      <c r="J73" s="26" t="s">
        <v>536</v>
      </c>
    </row>
    <row r="74" spans="2:14" ht="15" thickBot="1" x14ac:dyDescent="0.25">
      <c r="B74" s="27" t="s">
        <v>0</v>
      </c>
      <c r="C74" s="28">
        <v>844</v>
      </c>
      <c r="D74" s="28">
        <v>3160</v>
      </c>
      <c r="E74" s="28">
        <v>1460</v>
      </c>
      <c r="F74" s="28">
        <v>3306</v>
      </c>
      <c r="G74" s="29">
        <v>0.13136729222520108</v>
      </c>
      <c r="H74" s="29">
        <v>0.18707738542449287</v>
      </c>
      <c r="I74" s="29">
        <v>0.1578112609040444</v>
      </c>
      <c r="J74" s="29">
        <v>7.6872964169381108E-2</v>
      </c>
    </row>
    <row r="75" spans="2:14" ht="15" thickBot="1" x14ac:dyDescent="0.25">
      <c r="B75" s="30" t="s">
        <v>1</v>
      </c>
      <c r="C75" s="31">
        <v>908</v>
      </c>
      <c r="D75" s="31">
        <v>3125</v>
      </c>
      <c r="E75" s="31">
        <v>1505</v>
      </c>
      <c r="F75" s="31">
        <v>3393</v>
      </c>
      <c r="G75" s="32">
        <v>0.24383561643835616</v>
      </c>
      <c r="H75" s="32">
        <v>0.12531508822470291</v>
      </c>
      <c r="I75" s="32">
        <v>0.16938616938616938</v>
      </c>
      <c r="J75" s="32">
        <v>0.15841584158415842</v>
      </c>
    </row>
    <row r="76" spans="2:14" ht="15" thickBot="1" x14ac:dyDescent="0.25">
      <c r="B76" s="33" t="s">
        <v>2</v>
      </c>
      <c r="C76" s="31">
        <v>646</v>
      </c>
      <c r="D76" s="31">
        <v>2327</v>
      </c>
      <c r="E76" s="31">
        <v>1111</v>
      </c>
      <c r="F76" s="31">
        <v>2537</v>
      </c>
      <c r="G76" s="32">
        <v>0.25436893203883493</v>
      </c>
      <c r="H76" s="32">
        <v>0.1491358024691358</v>
      </c>
      <c r="I76" s="32">
        <v>0.28439306358381505</v>
      </c>
      <c r="J76" s="32">
        <v>0.19388235294117648</v>
      </c>
    </row>
    <row r="77" spans="2:14" ht="15" thickBot="1" x14ac:dyDescent="0.25">
      <c r="B77" s="34" t="s">
        <v>3</v>
      </c>
      <c r="C77" s="35">
        <v>905</v>
      </c>
      <c r="D77" s="35">
        <v>3495</v>
      </c>
      <c r="E77" s="35">
        <v>1458</v>
      </c>
      <c r="F77" s="35">
        <v>3441</v>
      </c>
      <c r="G77" s="36">
        <v>0.23803009575923392</v>
      </c>
      <c r="H77" s="36">
        <v>0.1811422777965529</v>
      </c>
      <c r="I77" s="36">
        <v>0.15256916996047432</v>
      </c>
      <c r="J77" s="36">
        <v>3.6445783132530121E-2</v>
      </c>
    </row>
    <row r="78" spans="2:14" ht="15" thickBot="1" x14ac:dyDescent="0.25">
      <c r="B78" s="27" t="s">
        <v>4</v>
      </c>
      <c r="C78" s="28">
        <v>862</v>
      </c>
      <c r="D78" s="28">
        <v>3347</v>
      </c>
      <c r="E78" s="28">
        <v>1473</v>
      </c>
      <c r="F78" s="28">
        <v>3407</v>
      </c>
      <c r="G78" s="29">
        <v>2.132701421800948E-2</v>
      </c>
      <c r="H78" s="29">
        <v>5.9177215189873421E-2</v>
      </c>
      <c r="I78" s="29">
        <v>8.9041095890410957E-3</v>
      </c>
      <c r="J78" s="29">
        <v>3.0550514216575921E-2</v>
      </c>
    </row>
    <row r="79" spans="2:14" ht="15" thickBot="1" x14ac:dyDescent="0.25">
      <c r="B79" s="30" t="s">
        <v>5</v>
      </c>
      <c r="C79" s="31">
        <v>1060</v>
      </c>
      <c r="D79" s="31">
        <v>3880</v>
      </c>
      <c r="E79" s="31">
        <v>1704</v>
      </c>
      <c r="F79" s="31">
        <v>3968</v>
      </c>
      <c r="G79" s="32">
        <v>0.16740088105726872</v>
      </c>
      <c r="H79" s="32">
        <v>0.24160000000000001</v>
      </c>
      <c r="I79" s="32">
        <v>0.13222591362126246</v>
      </c>
      <c r="J79" s="32">
        <v>0.1694665487768936</v>
      </c>
    </row>
    <row r="80" spans="2:14" ht="15" thickBot="1" x14ac:dyDescent="0.25">
      <c r="B80" s="33" t="s">
        <v>6</v>
      </c>
      <c r="C80" s="31">
        <v>765</v>
      </c>
      <c r="D80" s="31">
        <v>2727</v>
      </c>
      <c r="E80" s="31">
        <v>1270</v>
      </c>
      <c r="F80" s="31">
        <v>2843</v>
      </c>
      <c r="G80" s="32">
        <v>0.18421052631578946</v>
      </c>
      <c r="H80" s="32">
        <v>0.17189514396218306</v>
      </c>
      <c r="I80" s="32">
        <v>0.14311431143114312</v>
      </c>
      <c r="J80" s="32">
        <v>0.12061489948758376</v>
      </c>
    </row>
    <row r="81" spans="2:10" ht="15" thickBot="1" x14ac:dyDescent="0.25">
      <c r="B81" s="34" t="s">
        <v>7</v>
      </c>
      <c r="C81" s="35">
        <v>1004</v>
      </c>
      <c r="D81" s="35">
        <v>4115</v>
      </c>
      <c r="E81" s="35">
        <v>1657</v>
      </c>
      <c r="F81" s="35">
        <v>4275</v>
      </c>
      <c r="G81" s="36">
        <v>0.10939226519337017</v>
      </c>
      <c r="H81" s="36">
        <v>0.17739628040057226</v>
      </c>
      <c r="I81" s="36">
        <v>0.13648834019204389</v>
      </c>
      <c r="J81" s="36">
        <v>0.24237140366172624</v>
      </c>
    </row>
    <row r="82" spans="2:10" ht="15" thickBot="1" x14ac:dyDescent="0.25">
      <c r="B82" s="27" t="s">
        <v>8</v>
      </c>
      <c r="C82" s="28">
        <v>1022</v>
      </c>
      <c r="D82" s="28">
        <v>4166</v>
      </c>
      <c r="E82" s="28">
        <v>1659</v>
      </c>
      <c r="F82" s="28">
        <v>3883</v>
      </c>
      <c r="G82" s="29">
        <v>0.18561484918793503</v>
      </c>
      <c r="H82" s="29">
        <v>0.24469674335225575</v>
      </c>
      <c r="I82" s="29">
        <v>0.12627291242362526</v>
      </c>
      <c r="J82" s="29">
        <v>0.13971235691223952</v>
      </c>
    </row>
    <row r="83" spans="2:10" ht="15" thickBot="1" x14ac:dyDescent="0.25">
      <c r="B83" s="30" t="s">
        <v>9</v>
      </c>
      <c r="C83" s="31">
        <v>1159</v>
      </c>
      <c r="D83" s="31">
        <v>4519</v>
      </c>
      <c r="E83" s="31">
        <v>1869</v>
      </c>
      <c r="F83" s="31">
        <v>4263</v>
      </c>
      <c r="G83" s="32">
        <v>9.3396226415094333E-2</v>
      </c>
      <c r="H83" s="32">
        <v>0.16469072164948453</v>
      </c>
      <c r="I83" s="32">
        <v>9.6830985915492954E-2</v>
      </c>
      <c r="J83" s="32">
        <v>7.4344758064516125E-2</v>
      </c>
    </row>
    <row r="84" spans="2:10" ht="15" thickBot="1" x14ac:dyDescent="0.25">
      <c r="B84" s="33" t="s">
        <v>10</v>
      </c>
      <c r="C84" s="31">
        <v>891</v>
      </c>
      <c r="D84" s="31">
        <v>3393</v>
      </c>
      <c r="E84" s="31">
        <v>1428</v>
      </c>
      <c r="F84" s="31">
        <v>3546</v>
      </c>
      <c r="G84" s="32">
        <v>0.16470588235294117</v>
      </c>
      <c r="H84" s="32">
        <v>0.24422442244224424</v>
      </c>
      <c r="I84" s="32">
        <v>0.12440944881889764</v>
      </c>
      <c r="J84" s="32">
        <v>0.24727400633134014</v>
      </c>
    </row>
    <row r="85" spans="2:10" ht="15" thickBot="1" x14ac:dyDescent="0.25">
      <c r="B85" s="34" t="s">
        <v>11</v>
      </c>
      <c r="C85" s="35">
        <v>1111</v>
      </c>
      <c r="D85" s="35">
        <v>4965</v>
      </c>
      <c r="E85" s="35">
        <v>2036</v>
      </c>
      <c r="F85" s="35">
        <v>4791</v>
      </c>
      <c r="G85" s="36">
        <v>0.10657370517928287</v>
      </c>
      <c r="H85" s="36">
        <v>0.20656136087484811</v>
      </c>
      <c r="I85" s="36">
        <v>0.22872661436330718</v>
      </c>
      <c r="J85" s="36">
        <v>0.12070175438596491</v>
      </c>
    </row>
    <row r="86" spans="2:10" ht="15" thickBot="1" x14ac:dyDescent="0.25">
      <c r="B86" s="27" t="s">
        <v>22</v>
      </c>
      <c r="C86" s="28">
        <v>1134</v>
      </c>
      <c r="D86" s="28">
        <v>4875</v>
      </c>
      <c r="E86" s="28">
        <v>2203</v>
      </c>
      <c r="F86" s="28">
        <v>4802</v>
      </c>
      <c r="G86" s="29">
        <v>0.1095890410958904</v>
      </c>
      <c r="H86" s="29">
        <v>0.17018722995679308</v>
      </c>
      <c r="I86" s="29">
        <v>0.32790837854128996</v>
      </c>
      <c r="J86" s="29">
        <v>0.23667267576616019</v>
      </c>
    </row>
    <row r="87" spans="2:10" ht="15" thickBot="1" x14ac:dyDescent="0.25">
      <c r="B87" s="30" t="s">
        <v>38</v>
      </c>
      <c r="C87" s="31">
        <v>1373</v>
      </c>
      <c r="D87" s="31">
        <v>5180</v>
      </c>
      <c r="E87" s="31">
        <v>2450</v>
      </c>
      <c r="F87" s="31">
        <v>4897</v>
      </c>
      <c r="G87" s="32">
        <v>0.18464193270060397</v>
      </c>
      <c r="H87" s="32">
        <v>0.14627129895994689</v>
      </c>
      <c r="I87" s="32">
        <v>0.31086142322097376</v>
      </c>
      <c r="J87" s="32">
        <v>0.14872155758855266</v>
      </c>
    </row>
    <row r="88" spans="2:10" ht="15" thickBot="1" x14ac:dyDescent="0.25">
      <c r="B88" s="33" t="s">
        <v>55</v>
      </c>
      <c r="C88" s="31">
        <v>1056</v>
      </c>
      <c r="D88" s="31">
        <v>3800</v>
      </c>
      <c r="E88" s="31">
        <v>1756</v>
      </c>
      <c r="F88" s="31">
        <v>3772</v>
      </c>
      <c r="G88" s="32">
        <v>0.18518518518518517</v>
      </c>
      <c r="H88" s="32">
        <v>0.11995284409077513</v>
      </c>
      <c r="I88" s="32">
        <v>0.22969187675070027</v>
      </c>
      <c r="J88" s="32">
        <v>6.3733784545967287E-2</v>
      </c>
    </row>
    <row r="89" spans="2:10" ht="15" thickBot="1" x14ac:dyDescent="0.25">
      <c r="B89" s="34" t="s">
        <v>56</v>
      </c>
      <c r="C89" s="35">
        <v>1433</v>
      </c>
      <c r="D89" s="35">
        <v>5538</v>
      </c>
      <c r="E89" s="35">
        <v>2608</v>
      </c>
      <c r="F89" s="35">
        <v>5580</v>
      </c>
      <c r="G89" s="36">
        <v>0.28982898289828984</v>
      </c>
      <c r="H89" s="36">
        <v>0.11540785498489425</v>
      </c>
      <c r="I89" s="36">
        <v>0.28094302554027506</v>
      </c>
      <c r="J89" s="36">
        <v>0.16468378209142143</v>
      </c>
    </row>
    <row r="90" spans="2:10" ht="15" thickBot="1" x14ac:dyDescent="0.25">
      <c r="B90" s="27" t="s">
        <v>59</v>
      </c>
      <c r="C90" s="28">
        <v>1499</v>
      </c>
      <c r="D90" s="28">
        <v>5674</v>
      </c>
      <c r="E90" s="28">
        <v>2666</v>
      </c>
      <c r="F90" s="28">
        <v>5500</v>
      </c>
      <c r="G90" s="29">
        <v>0.32186948853615521</v>
      </c>
      <c r="H90" s="29">
        <v>0.16389743589743588</v>
      </c>
      <c r="I90" s="29">
        <v>0.21016795279164777</v>
      </c>
      <c r="J90" s="29">
        <v>0.14535610162432319</v>
      </c>
    </row>
    <row r="91" spans="2:10" ht="15" thickBot="1" x14ac:dyDescent="0.25">
      <c r="B91" s="30" t="s">
        <v>60</v>
      </c>
      <c r="C91" s="31">
        <v>1593</v>
      </c>
      <c r="D91" s="31">
        <v>6251</v>
      </c>
      <c r="E91" s="31">
        <v>2758</v>
      </c>
      <c r="F91" s="31">
        <v>5600</v>
      </c>
      <c r="G91" s="32">
        <v>0.16023306627822287</v>
      </c>
      <c r="H91" s="32">
        <v>0.20675675675675675</v>
      </c>
      <c r="I91" s="32">
        <v>0.12571428571428572</v>
      </c>
      <c r="J91" s="32">
        <v>0.14355727996732692</v>
      </c>
    </row>
    <row r="92" spans="2:10" ht="15" thickBot="1" x14ac:dyDescent="0.25">
      <c r="B92" s="33" t="s">
        <v>61</v>
      </c>
      <c r="C92" s="31">
        <v>1249</v>
      </c>
      <c r="D92" s="31">
        <v>4735</v>
      </c>
      <c r="E92" s="31">
        <v>2021</v>
      </c>
      <c r="F92" s="31">
        <v>4097</v>
      </c>
      <c r="G92" s="32">
        <v>0.18276515151515152</v>
      </c>
      <c r="H92" s="32">
        <v>0.24605263157894736</v>
      </c>
      <c r="I92" s="32">
        <v>0.15091116173120728</v>
      </c>
      <c r="J92" s="32">
        <v>8.6161187698833505E-2</v>
      </c>
    </row>
    <row r="93" spans="2:10" ht="15" thickBot="1" x14ac:dyDescent="0.25">
      <c r="B93" s="34" t="s">
        <v>62</v>
      </c>
      <c r="C93" s="35">
        <v>1672</v>
      </c>
      <c r="D93" s="35">
        <v>6272</v>
      </c>
      <c r="E93" s="35">
        <v>2769</v>
      </c>
      <c r="F93" s="35">
        <v>5791</v>
      </c>
      <c r="G93" s="36">
        <v>0.16678297278436846</v>
      </c>
      <c r="H93" s="36">
        <v>0.13253882267966774</v>
      </c>
      <c r="I93" s="36">
        <v>6.1733128834355826E-2</v>
      </c>
      <c r="J93" s="36">
        <v>3.7813620071684588E-2</v>
      </c>
    </row>
    <row r="94" spans="2:10" ht="15" thickBot="1" x14ac:dyDescent="0.25">
      <c r="B94" s="27" t="s">
        <v>63</v>
      </c>
      <c r="C94" s="28">
        <v>1736</v>
      </c>
      <c r="D94" s="28">
        <v>7008</v>
      </c>
      <c r="E94" s="28">
        <v>3057</v>
      </c>
      <c r="F94" s="28">
        <v>6095</v>
      </c>
      <c r="G94" s="29">
        <v>0.15810540360240161</v>
      </c>
      <c r="H94" s="29">
        <v>0.23510750793091292</v>
      </c>
      <c r="I94" s="29">
        <v>0.14666166541635409</v>
      </c>
      <c r="J94" s="29">
        <v>0.10818181818181818</v>
      </c>
    </row>
    <row r="95" spans="2:10" ht="15" thickBot="1" x14ac:dyDescent="0.25">
      <c r="B95" s="30" t="s">
        <v>64</v>
      </c>
      <c r="C95" s="31">
        <v>1847</v>
      </c>
      <c r="D95" s="31">
        <v>7465</v>
      </c>
      <c r="E95" s="31">
        <v>3195</v>
      </c>
      <c r="F95" s="31">
        <v>6032</v>
      </c>
      <c r="G95" s="32">
        <v>0.15944758317639673</v>
      </c>
      <c r="H95" s="32">
        <v>0.19420892657174851</v>
      </c>
      <c r="I95" s="32">
        <v>0.15844815083393762</v>
      </c>
      <c r="J95" s="32">
        <v>7.7142857142857138E-2</v>
      </c>
    </row>
    <row r="96" spans="2:10" ht="15" thickBot="1" x14ac:dyDescent="0.25">
      <c r="B96" s="33" t="s">
        <v>65</v>
      </c>
      <c r="C96" s="31">
        <v>1429</v>
      </c>
      <c r="D96" s="31">
        <v>5533</v>
      </c>
      <c r="E96" s="31">
        <v>2383</v>
      </c>
      <c r="F96" s="31">
        <v>4432</v>
      </c>
      <c r="G96" s="32">
        <v>0.14411529223378702</v>
      </c>
      <c r="H96" s="32">
        <v>0.16853220696937699</v>
      </c>
      <c r="I96" s="32">
        <v>0.17911924789708064</v>
      </c>
      <c r="J96" s="32">
        <v>8.1767146692701978E-2</v>
      </c>
    </row>
    <row r="97" spans="2:10" ht="15" thickBot="1" x14ac:dyDescent="0.25">
      <c r="B97" s="34" t="s">
        <v>66</v>
      </c>
      <c r="C97" s="35">
        <v>1903</v>
      </c>
      <c r="D97" s="35">
        <v>8361</v>
      </c>
      <c r="E97" s="35">
        <v>3383</v>
      </c>
      <c r="F97" s="35">
        <v>6724</v>
      </c>
      <c r="G97" s="36">
        <v>0.13815789473684212</v>
      </c>
      <c r="H97" s="36">
        <v>0.33306760204081631</v>
      </c>
      <c r="I97" s="36">
        <v>0.22174070061394005</v>
      </c>
      <c r="J97" s="36">
        <v>0.16111207045415299</v>
      </c>
    </row>
    <row r="98" spans="2:10" ht="15" thickBot="1" x14ac:dyDescent="0.25">
      <c r="B98" s="27" t="s">
        <v>67</v>
      </c>
      <c r="C98" s="28">
        <v>1925</v>
      </c>
      <c r="D98" s="28">
        <v>7407</v>
      </c>
      <c r="E98" s="28">
        <v>3285</v>
      </c>
      <c r="F98" s="28">
        <v>6179</v>
      </c>
      <c r="G98" s="29">
        <v>0.10887096774193548</v>
      </c>
      <c r="H98" s="29">
        <v>5.6934931506849314E-2</v>
      </c>
      <c r="I98" s="29">
        <v>7.4582924435721301E-2</v>
      </c>
      <c r="J98" s="29">
        <v>1.3781788351107466E-2</v>
      </c>
    </row>
    <row r="99" spans="2:10" ht="15" thickBot="1" x14ac:dyDescent="0.25">
      <c r="B99" s="30" t="s">
        <v>68</v>
      </c>
      <c r="C99" s="31">
        <v>2118</v>
      </c>
      <c r="D99" s="31">
        <v>8379</v>
      </c>
      <c r="E99" s="31">
        <v>3701</v>
      </c>
      <c r="F99" s="31">
        <v>6639</v>
      </c>
      <c r="G99" s="32">
        <v>0.14672441797509475</v>
      </c>
      <c r="H99" s="32">
        <v>0.12243804420629605</v>
      </c>
      <c r="I99" s="32">
        <v>0.15837245696400626</v>
      </c>
      <c r="J99" s="32">
        <v>0.10062997347480106</v>
      </c>
    </row>
    <row r="100" spans="2:10" ht="15" thickBot="1" x14ac:dyDescent="0.25">
      <c r="B100" s="33" t="s">
        <v>69</v>
      </c>
      <c r="C100" s="31">
        <v>1602</v>
      </c>
      <c r="D100" s="31">
        <v>6211</v>
      </c>
      <c r="E100" s="31">
        <v>2859</v>
      </c>
      <c r="F100" s="31">
        <v>4998</v>
      </c>
      <c r="G100" s="32">
        <v>0.12106368089573127</v>
      </c>
      <c r="H100" s="32">
        <v>0.12253750225917225</v>
      </c>
      <c r="I100" s="32">
        <v>0.19974821653378094</v>
      </c>
      <c r="J100" s="32">
        <v>0.12770758122743683</v>
      </c>
    </row>
    <row r="101" spans="2:10" ht="15" thickBot="1" x14ac:dyDescent="0.25">
      <c r="B101" s="34" t="s">
        <v>74</v>
      </c>
      <c r="C101" s="35">
        <v>2298</v>
      </c>
      <c r="D101" s="35">
        <v>8514</v>
      </c>
      <c r="E101" s="35">
        <v>4004</v>
      </c>
      <c r="F101" s="35">
        <v>7378</v>
      </c>
      <c r="G101" s="36">
        <v>0.20756699947451393</v>
      </c>
      <c r="H101" s="36">
        <v>1.829924650161464E-2</v>
      </c>
      <c r="I101" s="36">
        <v>0.18356488323972805</v>
      </c>
      <c r="J101" s="36">
        <v>9.7263533610945863E-2</v>
      </c>
    </row>
    <row r="102" spans="2:10" ht="15" thickBot="1" x14ac:dyDescent="0.25">
      <c r="B102" s="27" t="s">
        <v>506</v>
      </c>
      <c r="C102" s="28">
        <v>2203</v>
      </c>
      <c r="D102" s="28">
        <v>8527</v>
      </c>
      <c r="E102" s="28">
        <v>4173</v>
      </c>
      <c r="F102" s="28">
        <v>7150</v>
      </c>
      <c r="G102" s="29">
        <v>0.14441558441558441</v>
      </c>
      <c r="H102" s="29">
        <v>0.15120831645740515</v>
      </c>
      <c r="I102" s="29">
        <v>0.27031963470319637</v>
      </c>
      <c r="J102" s="29">
        <v>0.15714516912121704</v>
      </c>
    </row>
    <row r="103" spans="2:10" ht="15" thickBot="1" x14ac:dyDescent="0.25">
      <c r="B103" s="30" t="s">
        <v>517</v>
      </c>
      <c r="C103" s="31">
        <v>2411</v>
      </c>
      <c r="D103" s="31">
        <v>8733</v>
      </c>
      <c r="E103" s="31">
        <v>4203</v>
      </c>
      <c r="F103" s="31">
        <v>7101</v>
      </c>
      <c r="G103" s="32">
        <v>0.13833805476864966</v>
      </c>
      <c r="H103" s="32">
        <v>4.2248478338703904E-2</v>
      </c>
      <c r="I103" s="32">
        <v>0.13563901648203189</v>
      </c>
      <c r="J103" s="32">
        <v>6.9588793492995932E-2</v>
      </c>
    </row>
    <row r="104" spans="2:10" ht="15" thickBot="1" x14ac:dyDescent="0.25">
      <c r="B104" s="33" t="s">
        <v>527</v>
      </c>
      <c r="C104" s="31">
        <v>1929</v>
      </c>
      <c r="D104" s="31">
        <v>6834</v>
      </c>
      <c r="E104" s="31">
        <v>3471</v>
      </c>
      <c r="F104" s="31">
        <v>5922</v>
      </c>
      <c r="G104" s="32">
        <v>0.20411985018726592</v>
      </c>
      <c r="H104" s="32">
        <v>0.10030590887135726</v>
      </c>
      <c r="I104" s="32">
        <v>0.21406086044071354</v>
      </c>
      <c r="J104" s="32">
        <v>0.18487394957983194</v>
      </c>
    </row>
    <row r="105" spans="2:10" ht="15" thickBot="1" x14ac:dyDescent="0.25">
      <c r="B105" s="34" t="s">
        <v>528</v>
      </c>
      <c r="C105" s="35">
        <v>2567</v>
      </c>
      <c r="D105" s="35">
        <v>9094</v>
      </c>
      <c r="E105" s="35">
        <v>4655</v>
      </c>
      <c r="F105" s="35">
        <v>7941</v>
      </c>
      <c r="G105" s="36">
        <v>0.11705831157528286</v>
      </c>
      <c r="H105" s="36">
        <v>6.8123091378905334E-2</v>
      </c>
      <c r="I105" s="36">
        <v>0.16258741258741258</v>
      </c>
      <c r="J105" s="36">
        <v>7.6307942531851455E-2</v>
      </c>
    </row>
    <row r="106" spans="2:10" ht="15" thickBot="1" x14ac:dyDescent="0.25">
      <c r="B106" s="27" t="s">
        <v>529</v>
      </c>
      <c r="C106" s="28">
        <v>2483</v>
      </c>
      <c r="D106" s="28">
        <v>8879</v>
      </c>
      <c r="E106" s="28">
        <v>4724</v>
      </c>
      <c r="F106" s="28">
        <v>7381</v>
      </c>
      <c r="G106" s="29">
        <v>0.12709940989559693</v>
      </c>
      <c r="H106" s="29">
        <v>4.1280637973495952E-2</v>
      </c>
      <c r="I106" s="29">
        <v>0.13203930026359934</v>
      </c>
      <c r="J106" s="29">
        <v>3.2307692307692308E-2</v>
      </c>
    </row>
    <row r="107" spans="2:10" ht="15" thickBot="1" x14ac:dyDescent="0.25">
      <c r="B107" s="30" t="s">
        <v>530</v>
      </c>
      <c r="C107" s="31">
        <v>2644</v>
      </c>
      <c r="D107" s="31">
        <v>9382</v>
      </c>
      <c r="E107" s="31">
        <v>4852</v>
      </c>
      <c r="F107" s="31">
        <v>7471</v>
      </c>
      <c r="G107" s="32">
        <v>9.6640398175031103E-2</v>
      </c>
      <c r="H107" s="32">
        <v>7.431581358067102E-2</v>
      </c>
      <c r="I107" s="32">
        <v>0.15441351415655485</v>
      </c>
      <c r="J107" s="32">
        <v>5.2105337276439935E-2</v>
      </c>
    </row>
    <row r="108" spans="2:10" ht="15" thickBot="1" x14ac:dyDescent="0.25">
      <c r="B108" s="33" t="s">
        <v>537</v>
      </c>
      <c r="C108" s="31">
        <v>2092</v>
      </c>
      <c r="D108" s="31">
        <v>6911</v>
      </c>
      <c r="E108" s="31">
        <v>3684</v>
      </c>
      <c r="F108" s="31">
        <v>5640</v>
      </c>
      <c r="G108" s="32">
        <v>8.4499740798341105E-2</v>
      </c>
      <c r="H108" s="32">
        <v>1.1267193444541995E-2</v>
      </c>
      <c r="I108" s="32">
        <v>6.1365600691443388E-2</v>
      </c>
      <c r="J108" s="32">
        <v>-4.7619047619047616E-2</v>
      </c>
    </row>
    <row r="109" spans="2:10" ht="15" thickBot="1" x14ac:dyDescent="0.25">
      <c r="B109" s="34" t="s">
        <v>538</v>
      </c>
      <c r="C109" s="35">
        <v>2586</v>
      </c>
      <c r="D109" s="35">
        <v>9076</v>
      </c>
      <c r="E109" s="35">
        <v>4672</v>
      </c>
      <c r="F109" s="35">
        <v>7612</v>
      </c>
      <c r="G109" s="36">
        <v>7.4016361511492013E-3</v>
      </c>
      <c r="H109" s="36">
        <v>-1.9793270288102046E-3</v>
      </c>
      <c r="I109" s="36">
        <v>3.6519871106337272E-3</v>
      </c>
      <c r="J109" s="36">
        <v>-4.1430550308525375E-2</v>
      </c>
    </row>
    <row r="110" spans="2:10" ht="15" thickBot="1" x14ac:dyDescent="0.25">
      <c r="B110" s="27" t="s">
        <v>539</v>
      </c>
      <c r="C110" s="28">
        <v>2455</v>
      </c>
      <c r="D110" s="28">
        <v>8554</v>
      </c>
      <c r="E110" s="28">
        <v>4468</v>
      </c>
      <c r="F110" s="28">
        <v>6844</v>
      </c>
      <c r="G110" s="29">
        <v>-1.1276681433749497E-2</v>
      </c>
      <c r="H110" s="29">
        <v>-3.6603221083455345E-2</v>
      </c>
      <c r="I110" s="29">
        <v>-5.4191363251481793E-2</v>
      </c>
      <c r="J110" s="29">
        <v>-7.2754369326649512E-2</v>
      </c>
    </row>
    <row r="111" spans="2:10" ht="15" thickBot="1" x14ac:dyDescent="0.25">
      <c r="B111" s="30" t="s">
        <v>540</v>
      </c>
      <c r="C111" s="31">
        <v>3032</v>
      </c>
      <c r="D111" s="31">
        <v>9802</v>
      </c>
      <c r="E111" s="31">
        <v>5382</v>
      </c>
      <c r="F111" s="31">
        <v>7942</v>
      </c>
      <c r="G111" s="32">
        <v>0.14674735249621784</v>
      </c>
      <c r="H111" s="32">
        <v>4.4766574291195904E-2</v>
      </c>
      <c r="I111" s="32">
        <v>0.10923330585325638</v>
      </c>
      <c r="J111" s="32">
        <v>6.3043769241065459E-2</v>
      </c>
    </row>
    <row r="112" spans="2:10" ht="15" thickBot="1" x14ac:dyDescent="0.25">
      <c r="B112" s="33" t="s">
        <v>541</v>
      </c>
      <c r="C112" s="31">
        <v>1983</v>
      </c>
      <c r="D112" s="31">
        <v>6644</v>
      </c>
      <c r="E112" s="31">
        <v>3622</v>
      </c>
      <c r="F112" s="31">
        <v>5748</v>
      </c>
      <c r="G112" s="32">
        <v>-5.2103250478011474E-2</v>
      </c>
      <c r="H112" s="32">
        <v>-3.8634061640862395E-2</v>
      </c>
      <c r="I112" s="32">
        <v>-1.6829533116178068E-2</v>
      </c>
      <c r="J112" s="32">
        <v>1.9148936170212766E-2</v>
      </c>
    </row>
    <row r="113" spans="2:12" ht="15" thickBot="1" x14ac:dyDescent="0.25">
      <c r="B113" s="34" t="s">
        <v>542</v>
      </c>
      <c r="C113" s="35">
        <v>2744</v>
      </c>
      <c r="D113" s="35">
        <v>9017</v>
      </c>
      <c r="E113" s="35">
        <v>4753</v>
      </c>
      <c r="F113" s="35">
        <v>7864</v>
      </c>
      <c r="G113" s="36">
        <v>6.1098221191028618E-2</v>
      </c>
      <c r="H113" s="36">
        <v>-6.5006610841780521E-3</v>
      </c>
      <c r="I113" s="36">
        <v>1.7337328767123288E-2</v>
      </c>
      <c r="J113" s="36">
        <v>3.310562270099842E-2</v>
      </c>
    </row>
    <row r="114" spans="2:12" ht="15" thickBot="1" x14ac:dyDescent="0.25">
      <c r="B114" s="27" t="s">
        <v>543</v>
      </c>
      <c r="C114" s="28">
        <v>2859</v>
      </c>
      <c r="D114" s="28">
        <v>9186</v>
      </c>
      <c r="E114" s="28">
        <v>5030</v>
      </c>
      <c r="F114" s="28">
        <v>7776</v>
      </c>
      <c r="G114" s="29">
        <v>0.16456211812627292</v>
      </c>
      <c r="H114" s="29">
        <v>7.3883563245265377E-2</v>
      </c>
      <c r="I114" s="29">
        <v>0.12578334825425247</v>
      </c>
      <c r="J114" s="29">
        <v>0.13617767387492694</v>
      </c>
    </row>
    <row r="115" spans="2:12" ht="15" thickBot="1" x14ac:dyDescent="0.25">
      <c r="B115" s="30" t="s">
        <v>544</v>
      </c>
      <c r="C115" s="31">
        <v>2804</v>
      </c>
      <c r="D115" s="31">
        <v>9391</v>
      </c>
      <c r="E115" s="31">
        <v>5094</v>
      </c>
      <c r="F115" s="31">
        <v>7441</v>
      </c>
      <c r="G115" s="32">
        <v>-7.5197889182058053E-2</v>
      </c>
      <c r="H115" s="32">
        <v>-4.1930218322791264E-2</v>
      </c>
      <c r="I115" s="32">
        <v>-5.3511705685618728E-2</v>
      </c>
      <c r="J115" s="32">
        <v>-6.3082347015865015E-2</v>
      </c>
    </row>
    <row r="116" spans="2:12" ht="15" thickBot="1" x14ac:dyDescent="0.25">
      <c r="B116" s="33" t="s">
        <v>545</v>
      </c>
      <c r="C116" s="31">
        <v>2082</v>
      </c>
      <c r="D116" s="31">
        <v>6385</v>
      </c>
      <c r="E116" s="31">
        <v>3417</v>
      </c>
      <c r="F116" s="31">
        <v>5362</v>
      </c>
      <c r="G116" s="32">
        <v>4.9924357034795766E-2</v>
      </c>
      <c r="H116" s="32">
        <v>-3.8982540638169777E-2</v>
      </c>
      <c r="I116" s="32">
        <v>-5.6598564329099946E-2</v>
      </c>
      <c r="J116" s="32">
        <v>-6.7153792623521225E-2</v>
      </c>
    </row>
    <row r="117" spans="2:12" ht="15" thickBot="1" x14ac:dyDescent="0.25">
      <c r="B117" s="34" t="s">
        <v>546</v>
      </c>
      <c r="C117" s="35">
        <v>2872</v>
      </c>
      <c r="D117" s="35">
        <v>9137</v>
      </c>
      <c r="E117" s="35">
        <v>4951</v>
      </c>
      <c r="F117" s="35">
        <v>7432</v>
      </c>
      <c r="G117" s="36">
        <v>4.6647230320699708E-2</v>
      </c>
      <c r="H117" s="36">
        <v>1.3308195630475767E-2</v>
      </c>
      <c r="I117" s="36">
        <v>4.1657900273511468E-2</v>
      </c>
      <c r="J117" s="36">
        <v>-5.4933875890132246E-2</v>
      </c>
    </row>
    <row r="118" spans="2:12" ht="15" thickBot="1" x14ac:dyDescent="0.25">
      <c r="B118" s="27" t="s">
        <v>547</v>
      </c>
      <c r="C118" s="28">
        <v>2846</v>
      </c>
      <c r="D118" s="28">
        <v>8734</v>
      </c>
      <c r="E118" s="28">
        <v>4998</v>
      </c>
      <c r="F118" s="28">
        <v>7050</v>
      </c>
      <c r="G118" s="29">
        <v>-4.5470444211262676E-3</v>
      </c>
      <c r="H118" s="29">
        <v>-4.9205312431961683E-2</v>
      </c>
      <c r="I118" s="29">
        <v>-6.3618290258449306E-3</v>
      </c>
      <c r="J118" s="29">
        <v>-9.3364197530864196E-2</v>
      </c>
    </row>
    <row r="119" spans="2:12" ht="15" thickBot="1" x14ac:dyDescent="0.25">
      <c r="B119" s="30" t="s">
        <v>548</v>
      </c>
      <c r="C119" s="31">
        <v>3144</v>
      </c>
      <c r="D119" s="31">
        <v>9353</v>
      </c>
      <c r="E119" s="31">
        <v>5420</v>
      </c>
      <c r="F119" s="31">
        <v>7789</v>
      </c>
      <c r="G119" s="32">
        <v>0.12125534950071326</v>
      </c>
      <c r="H119" s="32">
        <v>-4.0464274305185817E-3</v>
      </c>
      <c r="I119" s="32">
        <v>6.3996859049862589E-2</v>
      </c>
      <c r="J119" s="32">
        <v>4.6767907539309234E-2</v>
      </c>
    </row>
    <row r="120" spans="2:12" ht="15" thickBot="1" x14ac:dyDescent="0.25">
      <c r="B120" s="33" t="s">
        <v>549</v>
      </c>
      <c r="C120" s="31">
        <v>2272</v>
      </c>
      <c r="D120" s="31">
        <v>6516</v>
      </c>
      <c r="E120" s="31">
        <v>3793</v>
      </c>
      <c r="F120" s="31">
        <v>5492</v>
      </c>
      <c r="G120" s="32">
        <f t="shared" ref="G120:J130" si="7">+(C120-C116)/C116</f>
        <v>9.1258405379442839E-2</v>
      </c>
      <c r="H120" s="32">
        <f t="shared" si="7"/>
        <v>2.0516836335160531E-2</v>
      </c>
      <c r="I120" s="32">
        <f t="shared" si="7"/>
        <v>0.11003804506877378</v>
      </c>
      <c r="J120" s="32">
        <f t="shared" si="7"/>
        <v>2.4244684819097351E-2</v>
      </c>
    </row>
    <row r="121" spans="2:12" ht="15" thickBot="1" x14ac:dyDescent="0.25">
      <c r="B121" s="34" t="s">
        <v>551</v>
      </c>
      <c r="C121" s="35">
        <v>3104</v>
      </c>
      <c r="D121" s="35">
        <v>9063</v>
      </c>
      <c r="E121" s="35">
        <v>5070</v>
      </c>
      <c r="F121" s="35">
        <v>7857</v>
      </c>
      <c r="G121" s="36">
        <f t="shared" si="7"/>
        <v>8.0779944289693595E-2</v>
      </c>
      <c r="H121" s="36">
        <f t="shared" si="7"/>
        <v>-8.0989383824012252E-3</v>
      </c>
      <c r="I121" s="36">
        <f t="shared" si="7"/>
        <v>2.4035548374065845E-2</v>
      </c>
      <c r="J121" s="36">
        <f t="shared" si="7"/>
        <v>5.7185145317545746E-2</v>
      </c>
      <c r="K121" s="63"/>
      <c r="L121" s="63"/>
    </row>
    <row r="122" spans="2:12" ht="15" thickBot="1" x14ac:dyDescent="0.25">
      <c r="B122" s="27" t="s">
        <v>552</v>
      </c>
      <c r="C122" s="58">
        <v>3335</v>
      </c>
      <c r="D122" s="58">
        <v>9440</v>
      </c>
      <c r="E122" s="58">
        <v>5285</v>
      </c>
      <c r="F122" s="58">
        <v>7545</v>
      </c>
      <c r="G122" s="32">
        <f t="shared" si="7"/>
        <v>0.17182009838369641</v>
      </c>
      <c r="H122" s="32">
        <f t="shared" si="7"/>
        <v>8.0833524158461192E-2</v>
      </c>
      <c r="I122" s="32">
        <f t="shared" si="7"/>
        <v>5.7422969187675067E-2</v>
      </c>
      <c r="J122" s="32">
        <f t="shared" si="7"/>
        <v>7.0212765957446813E-2</v>
      </c>
      <c r="K122" s="63"/>
      <c r="L122" s="63"/>
    </row>
    <row r="123" spans="2:12" ht="15" thickBot="1" x14ac:dyDescent="0.25">
      <c r="B123" s="27" t="s">
        <v>560</v>
      </c>
      <c r="C123" s="58">
        <v>3176</v>
      </c>
      <c r="D123" s="58">
        <v>9426</v>
      </c>
      <c r="E123" s="58">
        <v>5380</v>
      </c>
      <c r="F123" s="58">
        <v>7303</v>
      </c>
      <c r="G123" s="32">
        <f t="shared" si="7"/>
        <v>1.0178117048346057E-2</v>
      </c>
      <c r="H123" s="32">
        <f t="shared" si="7"/>
        <v>7.8049823586015185E-3</v>
      </c>
      <c r="I123" s="32">
        <f t="shared" si="7"/>
        <v>-7.3800738007380072E-3</v>
      </c>
      <c r="J123" s="32">
        <f t="shared" si="7"/>
        <v>-6.2395686224162278E-2</v>
      </c>
    </row>
    <row r="124" spans="2:12" ht="15" thickBot="1" x14ac:dyDescent="0.25">
      <c r="B124" s="27" t="s">
        <v>561</v>
      </c>
      <c r="C124" s="58">
        <v>2332</v>
      </c>
      <c r="D124" s="58">
        <v>6792</v>
      </c>
      <c r="E124" s="58">
        <v>3782</v>
      </c>
      <c r="F124" s="58">
        <v>5753</v>
      </c>
      <c r="G124" s="32">
        <f t="shared" si="7"/>
        <v>2.6408450704225352E-2</v>
      </c>
      <c r="H124" s="32">
        <f t="shared" si="7"/>
        <v>4.2357274401473299E-2</v>
      </c>
      <c r="I124" s="32">
        <f t="shared" si="7"/>
        <v>-2.9000790930661744E-3</v>
      </c>
      <c r="J124" s="32">
        <f t="shared" si="7"/>
        <v>4.7523670793882013E-2</v>
      </c>
    </row>
    <row r="125" spans="2:12" ht="15" thickBot="1" x14ac:dyDescent="0.25">
      <c r="B125" s="34" t="s">
        <v>562</v>
      </c>
      <c r="C125" s="35">
        <v>3323</v>
      </c>
      <c r="D125" s="35">
        <v>9291</v>
      </c>
      <c r="E125" s="35">
        <v>5269</v>
      </c>
      <c r="F125" s="35">
        <v>7763</v>
      </c>
      <c r="G125" s="36">
        <f t="shared" si="7"/>
        <v>7.0554123711340205E-2</v>
      </c>
      <c r="H125" s="36">
        <f t="shared" si="7"/>
        <v>2.5157232704402517E-2</v>
      </c>
      <c r="I125" s="36">
        <f t="shared" si="7"/>
        <v>3.9250493096646945E-2</v>
      </c>
      <c r="J125" s="36">
        <f t="shared" ref="J125:J130" si="8">+(F125-F121)/F121</f>
        <v>-1.1963853888252513E-2</v>
      </c>
    </row>
    <row r="126" spans="2:12" ht="15" thickBot="1" x14ac:dyDescent="0.25">
      <c r="B126" s="27" t="s">
        <v>567</v>
      </c>
      <c r="C126" s="58">
        <v>2880</v>
      </c>
      <c r="D126" s="58">
        <v>7854</v>
      </c>
      <c r="E126" s="58">
        <v>4809</v>
      </c>
      <c r="F126" s="58">
        <v>6286</v>
      </c>
      <c r="G126" s="32">
        <f t="shared" si="7"/>
        <v>-0.13643178410794601</v>
      </c>
      <c r="H126" s="32">
        <f t="shared" si="7"/>
        <v>-0.16800847457627119</v>
      </c>
      <c r="I126" s="32">
        <f t="shared" si="7"/>
        <v>-9.006622516556291E-2</v>
      </c>
      <c r="J126" s="32">
        <f t="shared" si="8"/>
        <v>-0.16686547382372433</v>
      </c>
    </row>
    <row r="127" spans="2:12" ht="15" thickBot="1" x14ac:dyDescent="0.25">
      <c r="B127" s="27" t="s">
        <v>568</v>
      </c>
      <c r="C127" s="58">
        <v>1846</v>
      </c>
      <c r="D127" s="58">
        <v>5880</v>
      </c>
      <c r="E127" s="58">
        <v>3542</v>
      </c>
      <c r="F127" s="58">
        <v>4387</v>
      </c>
      <c r="G127" s="32">
        <f t="shared" si="7"/>
        <v>-0.41876574307304787</v>
      </c>
      <c r="H127" s="32">
        <f t="shared" si="7"/>
        <v>-0.37619350732017826</v>
      </c>
      <c r="I127" s="32">
        <f t="shared" si="7"/>
        <v>-0.34163568773234199</v>
      </c>
      <c r="J127" s="32">
        <f t="shared" si="8"/>
        <v>-0.39928796385047238</v>
      </c>
    </row>
    <row r="128" spans="2:12" ht="15" thickBot="1" x14ac:dyDescent="0.25">
      <c r="B128" s="27" t="s">
        <v>569</v>
      </c>
      <c r="C128" s="58">
        <v>2991</v>
      </c>
      <c r="D128" s="58">
        <v>7376</v>
      </c>
      <c r="E128" s="58">
        <v>5930</v>
      </c>
      <c r="F128" s="58">
        <v>6981</v>
      </c>
      <c r="G128" s="32">
        <f t="shared" si="7"/>
        <v>0.282590051457976</v>
      </c>
      <c r="H128" s="32">
        <f t="shared" si="7"/>
        <v>8.5983510011778563E-2</v>
      </c>
      <c r="I128" s="32">
        <f t="shared" si="7"/>
        <v>0.56795346377578004</v>
      </c>
      <c r="J128" s="32">
        <f t="shared" si="8"/>
        <v>0.21345385016513124</v>
      </c>
    </row>
    <row r="129" spans="2:10" ht="15" thickBot="1" x14ac:dyDescent="0.25">
      <c r="B129" s="34" t="s">
        <v>570</v>
      </c>
      <c r="C129" s="35">
        <v>3612</v>
      </c>
      <c r="D129" s="35">
        <v>8960</v>
      </c>
      <c r="E129" s="35">
        <v>6955</v>
      </c>
      <c r="F129" s="35">
        <v>7530</v>
      </c>
      <c r="G129" s="36">
        <f t="shared" si="7"/>
        <v>8.6969605777911532E-2</v>
      </c>
      <c r="H129" s="36">
        <f t="shared" si="7"/>
        <v>-3.5625874502206438E-2</v>
      </c>
      <c r="I129" s="36">
        <f t="shared" si="7"/>
        <v>0.31998481685329283</v>
      </c>
      <c r="J129" s="36">
        <f t="shared" si="8"/>
        <v>-3.0014169779724334E-2</v>
      </c>
    </row>
    <row r="130" spans="2:10" ht="15" thickBot="1" x14ac:dyDescent="0.25">
      <c r="B130" s="27" t="s">
        <v>572</v>
      </c>
      <c r="C130" s="58">
        <v>3496</v>
      </c>
      <c r="D130" s="58">
        <v>8439</v>
      </c>
      <c r="E130" s="58">
        <v>6456</v>
      </c>
      <c r="F130" s="58">
        <v>7006</v>
      </c>
      <c r="G130" s="32">
        <f t="shared" si="7"/>
        <v>0.21388888888888888</v>
      </c>
      <c r="H130" s="32">
        <f t="shared" si="7"/>
        <v>7.4484339190221543E-2</v>
      </c>
      <c r="I130" s="32">
        <f>+(E130-E126)/E126</f>
        <v>0.34248284466625079</v>
      </c>
      <c r="J130" s="32">
        <f t="shared" si="8"/>
        <v>0.11454024817053771</v>
      </c>
    </row>
    <row r="131" spans="2:10" ht="15" thickBot="1" x14ac:dyDescent="0.25">
      <c r="B131" s="27" t="s">
        <v>585</v>
      </c>
      <c r="C131" s="58">
        <v>3680</v>
      </c>
      <c r="D131" s="58">
        <v>9003</v>
      </c>
      <c r="E131" s="58">
        <v>7080</v>
      </c>
      <c r="F131" s="58">
        <v>7264</v>
      </c>
      <c r="G131" s="32">
        <v>0.99349945828819064</v>
      </c>
      <c r="H131" s="32">
        <v>0.53112244897959182</v>
      </c>
      <c r="I131" s="32">
        <v>0.99887069452286847</v>
      </c>
      <c r="J131" s="32">
        <v>0.65580123090950537</v>
      </c>
    </row>
    <row r="132" spans="2:10" ht="15" thickBot="1" x14ac:dyDescent="0.25">
      <c r="B132" s="27" t="s">
        <v>587</v>
      </c>
      <c r="C132" s="58">
        <v>2625</v>
      </c>
      <c r="D132" s="58">
        <v>6416</v>
      </c>
      <c r="E132" s="58">
        <v>4810</v>
      </c>
      <c r="F132" s="58">
        <v>5320</v>
      </c>
      <c r="G132" s="32">
        <v>-0.12236710130391174</v>
      </c>
      <c r="H132" s="32">
        <v>-0.13015184381778741</v>
      </c>
      <c r="I132" s="32">
        <v>-0.18887015177065766</v>
      </c>
      <c r="J132" s="32">
        <v>-0.23793152843432172</v>
      </c>
    </row>
    <row r="133" spans="2:10" ht="15" thickBot="1" x14ac:dyDescent="0.25">
      <c r="B133" s="34" t="s">
        <v>588</v>
      </c>
      <c r="C133" s="35">
        <v>3154</v>
      </c>
      <c r="D133" s="35">
        <v>8304</v>
      </c>
      <c r="E133" s="35">
        <v>5686</v>
      </c>
      <c r="F133" s="35">
        <v>6958</v>
      </c>
      <c r="G133" s="36">
        <v>-0.12679955703211518</v>
      </c>
      <c r="H133" s="36">
        <v>-7.3214285714285718E-2</v>
      </c>
      <c r="I133" s="36">
        <v>-0.18245866283249459</v>
      </c>
      <c r="J133" s="36">
        <v>-7.5962815405046485E-2</v>
      </c>
    </row>
    <row r="134" spans="2:10" x14ac:dyDescent="0.2">
      <c r="B134" s="27" t="s">
        <v>589</v>
      </c>
      <c r="C134" s="58">
        <f>+'Modif. medidas consens. TSJ'!G22</f>
        <v>3359</v>
      </c>
      <c r="D134" s="58">
        <f>+'Modif. medidas no consens TSJ'!$G$22</f>
        <v>8518</v>
      </c>
      <c r="E134" s="58">
        <f>+'Guarda custod hij no matr. cons'!G22</f>
        <v>5888</v>
      </c>
      <c r="F134" s="58">
        <f>+'Guarda cust hij no matr. no con'!G22</f>
        <v>6922</v>
      </c>
      <c r="G134" s="63">
        <f>+'Modif. medidas consens. TSJ'!C43</f>
        <v>-3.9187643020594964E-2</v>
      </c>
      <c r="H134" s="63">
        <f>+'Modif. medidas no consens TSJ'!$C$43</f>
        <v>9.3612987320772605E-3</v>
      </c>
      <c r="I134" s="63">
        <f>+'Guarda custod hij no matr. cons'!C43</f>
        <v>-8.7980173482032215E-2</v>
      </c>
      <c r="J134" s="63">
        <f>+'Guarda cust hij no matr. no con'!C43</f>
        <v>-1.1989723094490437E-2</v>
      </c>
    </row>
    <row r="135" spans="2:10" x14ac:dyDescent="0.2">
      <c r="B135" s="27" t="s">
        <v>598</v>
      </c>
      <c r="C135" s="58">
        <f>+'Modif. medidas consens. TSJ'!H22</f>
        <v>3398</v>
      </c>
      <c r="D135" s="58">
        <f>+'Modif. medidas no consens TSJ'!H22</f>
        <v>8500</v>
      </c>
      <c r="E135" s="58">
        <f>+'Guarda custod hij no matr. cons'!H22</f>
        <v>5919</v>
      </c>
      <c r="F135" s="58">
        <f>+'Guarda cust hij no matr. no con'!H22</f>
        <v>6753</v>
      </c>
      <c r="G135" s="63">
        <f>+'Modif. medidas consens. TSJ'!D43</f>
        <v>-7.6630434782608697E-2</v>
      </c>
      <c r="H135" s="63">
        <f>+'Modif. medidas no consens TSJ'!D43</f>
        <v>-5.5870265467066534E-2</v>
      </c>
      <c r="I135" s="63">
        <f>+'Guarda custod hij no matr. cons'!D43</f>
        <v>-0.16398305084745762</v>
      </c>
      <c r="J135" s="63">
        <f>+'Guarda cust hij no matr. no con'!D43</f>
        <v>-7.034691629955947E-2</v>
      </c>
    </row>
    <row r="136" spans="2:10" x14ac:dyDescent="0.2">
      <c r="B136" s="27" t="s">
        <v>600</v>
      </c>
      <c r="C136" s="58">
        <v>2512</v>
      </c>
      <c r="D136" s="58">
        <v>6384</v>
      </c>
      <c r="E136" s="58">
        <v>4443</v>
      </c>
      <c r="F136" s="58">
        <v>5489</v>
      </c>
      <c r="G136" s="63">
        <v>-4.304761904761905E-2</v>
      </c>
      <c r="H136" s="63">
        <v>-4.9875311720698253E-3</v>
      </c>
      <c r="I136" s="63">
        <v>-7.6299376299376304E-2</v>
      </c>
      <c r="J136" s="63">
        <v>3.1766917293233082E-2</v>
      </c>
    </row>
    <row r="137" spans="2:10" s="2" customFormat="1" ht="12.75" x14ac:dyDescent="0.2">
      <c r="G137" s="63"/>
      <c r="H137" s="63"/>
      <c r="I137" s="63"/>
      <c r="J137" s="63"/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FECAA-2AC2-4614-B916-A175444533F5}">
  <dimension ref="A1:Z68"/>
  <sheetViews>
    <sheetView zoomScaleNormal="100" workbookViewId="0">
      <selection activeCell="B1" sqref="B1"/>
    </sheetView>
  </sheetViews>
  <sheetFormatPr baseColWidth="10" defaultColWidth="9.140625" defaultRowHeight="12.75" x14ac:dyDescent="0.2"/>
  <cols>
    <col min="1" max="1" width="3" style="2" customWidth="1"/>
    <col min="2" max="2" width="35.42578125" style="2" bestFit="1" customWidth="1"/>
    <col min="3" max="19" width="12.28515625" style="2" customWidth="1"/>
    <col min="20" max="20" width="11.140625" style="2" customWidth="1"/>
    <col min="21" max="21" width="12.28515625" style="2" hidden="1" customWidth="1"/>
    <col min="22" max="22" width="12.140625" style="2" hidden="1" customWidth="1"/>
    <col min="23" max="23" width="20.7109375" style="2" hidden="1" customWidth="1"/>
    <col min="24" max="65" width="12.28515625" style="2" customWidth="1"/>
    <col min="66" max="16384" width="9.140625" style="2"/>
  </cols>
  <sheetData>
    <row r="1" spans="2:12" s="17" customFormat="1" ht="18.75" customHeight="1" x14ac:dyDescent="0.2">
      <c r="L1" s="6"/>
    </row>
    <row r="2" spans="2:12" s="23" customFormat="1" ht="69.75" customHeight="1" x14ac:dyDescent="0.2"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2:12" s="17" customFormat="1" ht="21" customHeight="1" x14ac:dyDescent="0.2"/>
    <row r="4" spans="2:12" s="17" customFormat="1" ht="39" customHeight="1" x14ac:dyDescent="0.2">
      <c r="C4" s="25" t="s">
        <v>572</v>
      </c>
      <c r="D4" s="25" t="s">
        <v>585</v>
      </c>
      <c r="E4" s="25" t="s">
        <v>587</v>
      </c>
      <c r="F4" s="41" t="s">
        <v>588</v>
      </c>
      <c r="G4" s="25" t="s">
        <v>589</v>
      </c>
      <c r="H4" s="25" t="s">
        <v>598</v>
      </c>
      <c r="I4" s="25" t="s">
        <v>600</v>
      </c>
    </row>
    <row r="5" spans="2:12" s="17" customFormat="1" ht="17.100000000000001" customHeight="1" thickBot="1" x14ac:dyDescent="0.25">
      <c r="B5" s="39" t="s">
        <v>12</v>
      </c>
      <c r="C5" s="28">
        <f>+'Separaciones no consensuada TSJ'!C5+'Separaciones consensuadas TSJ'!C5+'Divorcios no consensuados TSJ'!C5+'Divorcios consensuados TSJ'!C5+'Nulidades TSJ '!C5</f>
        <v>4908</v>
      </c>
      <c r="D5" s="28">
        <f>+'Separaciones no consensuada TSJ'!D5+'Separaciones consensuadas TSJ'!D5+'Divorcios no consensuados TSJ'!D5+'Divorcios consensuados TSJ'!D5+'Nulidades TSJ '!D5</f>
        <v>5095</v>
      </c>
      <c r="E5" s="28">
        <f>+'Separaciones no consensuada TSJ'!E5+'Separaciones consensuadas TSJ'!E5+'Divorcios no consensuados TSJ'!E5+'Divorcios consensuados TSJ'!E5+'Nulidades TSJ '!E5</f>
        <v>3987</v>
      </c>
      <c r="F5" s="28">
        <f>+'Separaciones no consensuada TSJ'!F5+'Separaciones consensuadas TSJ'!F5+'Divorcios no consensuados TSJ'!F5+'Divorcios consensuados TSJ'!F5+'Nulidades TSJ '!F5</f>
        <v>4923</v>
      </c>
      <c r="G5" s="28">
        <f>+'Separaciones no consensuada TSJ'!G5+'Separaciones consensuadas TSJ'!G5+'Divorcios no consensuados TSJ'!G5+'Divorcios consensuados TSJ'!G5+'Nulidades TSJ '!G5</f>
        <v>4877</v>
      </c>
      <c r="H5" s="28">
        <f>+'Separaciones no consensuada TSJ'!H5+'Separaciones consensuadas TSJ'!H5+'Divorcios no consensuados TSJ'!H5+'Divorcios consensuados TSJ'!H5+'Nulidades TSJ '!H5</f>
        <v>4554</v>
      </c>
      <c r="I5" s="28">
        <f>+'Separaciones no consensuada TSJ'!I5+'Separaciones consensuadas TSJ'!I5+'Divorcios no consensuados TSJ'!I5+'Divorcios consensuados TSJ'!I5+'Nulidades TSJ '!I5</f>
        <v>3861</v>
      </c>
    </row>
    <row r="6" spans="2:12" s="17" customFormat="1" ht="17.100000000000001" customHeight="1" thickBot="1" x14ac:dyDescent="0.25">
      <c r="B6" s="39" t="s">
        <v>13</v>
      </c>
      <c r="C6" s="28">
        <f>+'Separaciones no consensuada TSJ'!C6+'Separaciones consensuadas TSJ'!C6+'Divorcios no consensuados TSJ'!C6+'Divorcios consensuados TSJ'!C6+'Nulidades TSJ '!C6</f>
        <v>664</v>
      </c>
      <c r="D6" s="28">
        <f>+'Separaciones no consensuada TSJ'!D6+'Separaciones consensuadas TSJ'!D6+'Divorcios no consensuados TSJ'!D6+'Divorcios consensuados TSJ'!D6+'Nulidades TSJ '!D6</f>
        <v>601</v>
      </c>
      <c r="E6" s="28">
        <f>+'Separaciones no consensuada TSJ'!E6+'Separaciones consensuadas TSJ'!E6+'Divorcios no consensuados TSJ'!E6+'Divorcios consensuados TSJ'!E6+'Nulidades TSJ '!E6</f>
        <v>506</v>
      </c>
      <c r="F6" s="28">
        <f>+'Separaciones no consensuada TSJ'!F6+'Separaciones consensuadas TSJ'!F6+'Divorcios no consensuados TSJ'!F6+'Divorcios consensuados TSJ'!F6+'Nulidades TSJ '!F6</f>
        <v>635</v>
      </c>
      <c r="G6" s="28">
        <f>+'Separaciones no consensuada TSJ'!G6+'Separaciones consensuadas TSJ'!G6+'Divorcios no consensuados TSJ'!G6+'Divorcios consensuados TSJ'!G6+'Nulidades TSJ '!G6</f>
        <v>644</v>
      </c>
      <c r="H6" s="28">
        <f>+'Separaciones no consensuada TSJ'!H6+'Separaciones consensuadas TSJ'!H6+'Divorcios no consensuados TSJ'!H6+'Divorcios consensuados TSJ'!H6+'Nulidades TSJ '!H6</f>
        <v>650</v>
      </c>
      <c r="I6" s="28">
        <f>+'Separaciones no consensuada TSJ'!I6+'Separaciones consensuadas TSJ'!I6+'Divorcios no consensuados TSJ'!I6+'Divorcios consensuados TSJ'!I6+'Nulidades TSJ '!I6</f>
        <v>506</v>
      </c>
    </row>
    <row r="7" spans="2:12" s="17" customFormat="1" ht="17.100000000000001" customHeight="1" thickBot="1" x14ac:dyDescent="0.25">
      <c r="B7" s="39" t="s">
        <v>563</v>
      </c>
      <c r="C7" s="28">
        <f>+'Separaciones no consensuada TSJ'!C7+'Separaciones consensuadas TSJ'!C7+'Divorcios no consensuados TSJ'!C7+'Divorcios consensuados TSJ'!C7+'Nulidades TSJ '!C7</f>
        <v>507</v>
      </c>
      <c r="D7" s="28">
        <f>+'Separaciones no consensuada TSJ'!D7+'Separaciones consensuadas TSJ'!D7+'Divorcios no consensuados TSJ'!D7+'Divorcios consensuados TSJ'!D7+'Nulidades TSJ '!D7</f>
        <v>562</v>
      </c>
      <c r="E7" s="28">
        <f>+'Separaciones no consensuada TSJ'!E7+'Separaciones consensuadas TSJ'!E7+'Divorcios no consensuados TSJ'!E7+'Divorcios consensuados TSJ'!E7+'Nulidades TSJ '!E7</f>
        <v>406</v>
      </c>
      <c r="F7" s="28">
        <f>+'Separaciones no consensuada TSJ'!F7+'Separaciones consensuadas TSJ'!F7+'Divorcios no consensuados TSJ'!F7+'Divorcios consensuados TSJ'!F7+'Nulidades TSJ '!F7</f>
        <v>525</v>
      </c>
      <c r="G7" s="28">
        <f>+'Separaciones no consensuada TSJ'!G7+'Separaciones consensuadas TSJ'!G7+'Divorcios no consensuados TSJ'!G7+'Divorcios consensuados TSJ'!G7+'Nulidades TSJ '!G7</f>
        <v>551</v>
      </c>
      <c r="H7" s="28">
        <f>+'Separaciones no consensuada TSJ'!H7+'Separaciones consensuadas TSJ'!H7+'Divorcios no consensuados TSJ'!H7+'Divorcios consensuados TSJ'!H7+'Nulidades TSJ '!H7</f>
        <v>508</v>
      </c>
      <c r="I7" s="28">
        <f>+'Separaciones no consensuada TSJ'!I7+'Separaciones consensuadas TSJ'!I7+'Divorcios no consensuados TSJ'!I7+'Divorcios consensuados TSJ'!I7+'Nulidades TSJ '!I7</f>
        <v>426</v>
      </c>
    </row>
    <row r="8" spans="2:12" s="17" customFormat="1" ht="17.100000000000001" customHeight="1" thickBot="1" x14ac:dyDescent="0.25">
      <c r="B8" s="39" t="s">
        <v>53</v>
      </c>
      <c r="C8" s="28">
        <f>+'Separaciones no consensuada TSJ'!C8+'Separaciones consensuadas TSJ'!C8+'Divorcios no consensuados TSJ'!C8+'Divorcios consensuados TSJ'!C8+'Nulidades TSJ '!C8</f>
        <v>683</v>
      </c>
      <c r="D8" s="28">
        <f>+'Separaciones no consensuada TSJ'!D8+'Separaciones consensuadas TSJ'!D8+'Divorcios no consensuados TSJ'!D8+'Divorcios consensuados TSJ'!D8+'Nulidades TSJ '!D8</f>
        <v>743</v>
      </c>
      <c r="E8" s="28">
        <f>+'Separaciones no consensuada TSJ'!E8+'Separaciones consensuadas TSJ'!E8+'Divorcios no consensuados TSJ'!E8+'Divorcios consensuados TSJ'!E8+'Nulidades TSJ '!E8</f>
        <v>582</v>
      </c>
      <c r="F8" s="28">
        <f>+'Separaciones no consensuada TSJ'!F8+'Separaciones consensuadas TSJ'!F8+'Divorcios no consensuados TSJ'!F8+'Divorcios consensuados TSJ'!F8+'Nulidades TSJ '!F8</f>
        <v>686</v>
      </c>
      <c r="G8" s="28">
        <f>+'Separaciones no consensuada TSJ'!G8+'Separaciones consensuadas TSJ'!G8+'Divorcios no consensuados TSJ'!G8+'Divorcios consensuados TSJ'!G8+'Nulidades TSJ '!G8</f>
        <v>657</v>
      </c>
      <c r="H8" s="28">
        <f>+'Separaciones no consensuada TSJ'!H8+'Separaciones consensuadas TSJ'!H8+'Divorcios no consensuados TSJ'!H8+'Divorcios consensuados TSJ'!H8+'Nulidades TSJ '!H8</f>
        <v>728</v>
      </c>
      <c r="I8" s="28">
        <f>+'Separaciones no consensuada TSJ'!I8+'Separaciones consensuadas TSJ'!I8+'Divorcios no consensuados TSJ'!I8+'Divorcios consensuados TSJ'!I8+'Nulidades TSJ '!I8</f>
        <v>512</v>
      </c>
    </row>
    <row r="9" spans="2:12" s="17" customFormat="1" ht="17.100000000000001" customHeight="1" thickBot="1" x14ac:dyDescent="0.25">
      <c r="B9" s="39" t="s">
        <v>14</v>
      </c>
      <c r="C9" s="28">
        <f>+'Separaciones no consensuada TSJ'!C9+'Separaciones consensuadas TSJ'!C9+'Divorcios no consensuados TSJ'!C9+'Divorcios consensuados TSJ'!C9+'Nulidades TSJ '!C9</f>
        <v>1381</v>
      </c>
      <c r="D9" s="28">
        <f>+'Separaciones no consensuada TSJ'!D9+'Separaciones consensuadas TSJ'!D9+'Divorcios no consensuados TSJ'!D9+'Divorcios consensuados TSJ'!D9+'Nulidades TSJ '!D9</f>
        <v>1499</v>
      </c>
      <c r="E9" s="28">
        <f>+'Separaciones no consensuada TSJ'!E9+'Separaciones consensuadas TSJ'!E9+'Divorcios no consensuados TSJ'!E9+'Divorcios consensuados TSJ'!E9+'Nulidades TSJ '!E9</f>
        <v>1031</v>
      </c>
      <c r="F9" s="28">
        <f>+'Separaciones no consensuada TSJ'!F9+'Separaciones consensuadas TSJ'!F9+'Divorcios no consensuados TSJ'!F9+'Divorcios consensuados TSJ'!F9+'Nulidades TSJ '!F9</f>
        <v>1466</v>
      </c>
      <c r="G9" s="28">
        <f>+'Separaciones no consensuada TSJ'!G9+'Separaciones consensuadas TSJ'!G9+'Divorcios no consensuados TSJ'!G9+'Divorcios consensuados TSJ'!G9+'Nulidades TSJ '!G9</f>
        <v>1374</v>
      </c>
      <c r="H9" s="28">
        <f>+'Separaciones no consensuada TSJ'!H9+'Separaciones consensuadas TSJ'!H9+'Divorcios no consensuados TSJ'!H9+'Divorcios consensuados TSJ'!H9+'Nulidades TSJ '!H9</f>
        <v>1461</v>
      </c>
      <c r="I9" s="28">
        <f>+'Separaciones no consensuada TSJ'!I9+'Separaciones consensuadas TSJ'!I9+'Divorcios no consensuados TSJ'!I9+'Divorcios consensuados TSJ'!I9+'Nulidades TSJ '!I9</f>
        <v>1157</v>
      </c>
    </row>
    <row r="10" spans="2:12" s="17" customFormat="1" ht="17.100000000000001" customHeight="1" thickBot="1" x14ac:dyDescent="0.25">
      <c r="B10" s="39" t="s">
        <v>15</v>
      </c>
      <c r="C10" s="28">
        <f>+'Separaciones no consensuada TSJ'!C10+'Separaciones consensuadas TSJ'!C10+'Divorcios no consensuados TSJ'!C10+'Divorcios consensuados TSJ'!C10+'Nulidades TSJ '!C10</f>
        <v>351</v>
      </c>
      <c r="D10" s="28">
        <f>+'Separaciones no consensuada TSJ'!D10+'Separaciones consensuadas TSJ'!D10+'Divorcios no consensuados TSJ'!D10+'Divorcios consensuados TSJ'!D10+'Nulidades TSJ '!D10</f>
        <v>354</v>
      </c>
      <c r="E10" s="28">
        <f>+'Separaciones no consensuada TSJ'!E10+'Separaciones consensuadas TSJ'!E10+'Divorcios no consensuados TSJ'!E10+'Divorcios consensuados TSJ'!E10+'Nulidades TSJ '!E10</f>
        <v>225</v>
      </c>
      <c r="F10" s="28">
        <f>+'Separaciones no consensuada TSJ'!F10+'Separaciones consensuadas TSJ'!F10+'Divorcios no consensuados TSJ'!F10+'Divorcios consensuados TSJ'!F10+'Nulidades TSJ '!F10</f>
        <v>319</v>
      </c>
      <c r="G10" s="28">
        <f>+'Separaciones no consensuada TSJ'!G10+'Separaciones consensuadas TSJ'!G10+'Divorcios no consensuados TSJ'!G10+'Divorcios consensuados TSJ'!G10+'Nulidades TSJ '!G10</f>
        <v>303</v>
      </c>
      <c r="H10" s="28">
        <f>+'Separaciones no consensuada TSJ'!H10+'Separaciones consensuadas TSJ'!H10+'Divorcios no consensuados TSJ'!H10+'Divorcios consensuados TSJ'!H10+'Nulidades TSJ '!H10</f>
        <v>315</v>
      </c>
      <c r="I10" s="28">
        <f>+'Separaciones no consensuada TSJ'!I10+'Separaciones consensuadas TSJ'!I10+'Divorcios no consensuados TSJ'!I10+'Divorcios consensuados TSJ'!I10+'Nulidades TSJ '!I10</f>
        <v>227</v>
      </c>
    </row>
    <row r="11" spans="2:12" s="17" customFormat="1" ht="17.100000000000001" customHeight="1" thickBot="1" x14ac:dyDescent="0.25">
      <c r="B11" s="39" t="s">
        <v>52</v>
      </c>
      <c r="C11" s="28">
        <f>+'Separaciones no consensuada TSJ'!C11+'Separaciones consensuadas TSJ'!C11+'Divorcios no consensuados TSJ'!C11+'Divorcios consensuados TSJ'!C11+'Nulidades TSJ '!C11</f>
        <v>1057</v>
      </c>
      <c r="D11" s="28">
        <f>+'Separaciones no consensuada TSJ'!D11+'Separaciones consensuadas TSJ'!D11+'Divorcios no consensuados TSJ'!D11+'Divorcios consensuados TSJ'!D11+'Nulidades TSJ '!D11</f>
        <v>1035</v>
      </c>
      <c r="E11" s="28">
        <f>+'Separaciones no consensuada TSJ'!E11+'Separaciones consensuadas TSJ'!E11+'Divorcios no consensuados TSJ'!E11+'Divorcios consensuados TSJ'!E11+'Nulidades TSJ '!E11</f>
        <v>799</v>
      </c>
      <c r="F11" s="28">
        <f>+'Separaciones no consensuada TSJ'!F11+'Separaciones consensuadas TSJ'!F11+'Divorcios no consensuados TSJ'!F11+'Divorcios consensuados TSJ'!F11+'Nulidades TSJ '!F11</f>
        <v>978</v>
      </c>
      <c r="G11" s="28">
        <f>+'Separaciones no consensuada TSJ'!G11+'Separaciones consensuadas TSJ'!G11+'Divorcios no consensuados TSJ'!G11+'Divorcios consensuados TSJ'!G11+'Nulidades TSJ '!G11</f>
        <v>976</v>
      </c>
      <c r="H11" s="28">
        <f>+'Separaciones no consensuada TSJ'!H11+'Separaciones consensuadas TSJ'!H11+'Divorcios no consensuados TSJ'!H11+'Divorcios consensuados TSJ'!H11+'Nulidades TSJ '!H11</f>
        <v>977</v>
      </c>
      <c r="I11" s="28">
        <f>+'Separaciones no consensuada TSJ'!I11+'Separaciones consensuadas TSJ'!I11+'Divorcios no consensuados TSJ'!I11+'Divorcios consensuados TSJ'!I11+'Nulidades TSJ '!I11</f>
        <v>798</v>
      </c>
    </row>
    <row r="12" spans="2:12" s="17" customFormat="1" ht="17.100000000000001" customHeight="1" thickBot="1" x14ac:dyDescent="0.25">
      <c r="B12" s="39" t="s">
        <v>36</v>
      </c>
      <c r="C12" s="28">
        <f>+'Separaciones no consensuada TSJ'!C12+'Separaciones consensuadas TSJ'!C12+'Divorcios no consensuados TSJ'!C12+'Divorcios consensuados TSJ'!C12+'Nulidades TSJ '!C12</f>
        <v>1017</v>
      </c>
      <c r="D12" s="28">
        <f>+'Separaciones no consensuada TSJ'!D12+'Separaciones consensuadas TSJ'!D12+'Divorcios no consensuados TSJ'!D12+'Divorcios consensuados TSJ'!D12+'Nulidades TSJ '!D12</f>
        <v>1147</v>
      </c>
      <c r="E12" s="28">
        <f>+'Separaciones no consensuada TSJ'!E12+'Separaciones consensuadas TSJ'!E12+'Divorcios no consensuados TSJ'!E12+'Divorcios consensuados TSJ'!E12+'Nulidades TSJ '!E12</f>
        <v>867</v>
      </c>
      <c r="F12" s="28">
        <f>+'Separaciones no consensuada TSJ'!F12+'Separaciones consensuadas TSJ'!F12+'Divorcios no consensuados TSJ'!F12+'Divorcios consensuados TSJ'!F12+'Nulidades TSJ '!F12</f>
        <v>1083</v>
      </c>
      <c r="G12" s="28">
        <f>+'Separaciones no consensuada TSJ'!G12+'Separaciones consensuadas TSJ'!G12+'Divorcios no consensuados TSJ'!G12+'Divorcios consensuados TSJ'!G12+'Nulidades TSJ '!G12</f>
        <v>1079</v>
      </c>
      <c r="H12" s="28">
        <f>+'Separaciones no consensuada TSJ'!H12+'Separaciones consensuadas TSJ'!H12+'Divorcios no consensuados TSJ'!H12+'Divorcios consensuados TSJ'!H12+'Nulidades TSJ '!H12</f>
        <v>965</v>
      </c>
      <c r="I12" s="28">
        <f>+'Separaciones no consensuada TSJ'!I12+'Separaciones consensuadas TSJ'!I12+'Divorcios no consensuados TSJ'!I12+'Divorcios consensuados TSJ'!I12+'Nulidades TSJ '!I12</f>
        <v>814</v>
      </c>
    </row>
    <row r="13" spans="2:12" s="17" customFormat="1" ht="17.100000000000001" customHeight="1" thickBot="1" x14ac:dyDescent="0.25">
      <c r="B13" s="39" t="s">
        <v>23</v>
      </c>
      <c r="C13" s="28">
        <f>+'Separaciones no consensuada TSJ'!C13+'Separaciones consensuadas TSJ'!C13+'Divorcios no consensuados TSJ'!C13+'Divorcios consensuados TSJ'!C13+'Nulidades TSJ '!C13</f>
        <v>4484</v>
      </c>
      <c r="D13" s="28">
        <f>+'Separaciones no consensuada TSJ'!D13+'Separaciones consensuadas TSJ'!D13+'Divorcios no consensuados TSJ'!D13+'Divorcios consensuados TSJ'!D13+'Nulidades TSJ '!D13</f>
        <v>4351</v>
      </c>
      <c r="E13" s="28">
        <f>+'Separaciones no consensuada TSJ'!E13+'Separaciones consensuadas TSJ'!E13+'Divorcios no consensuados TSJ'!E13+'Divorcios consensuados TSJ'!E13+'Nulidades TSJ '!E13</f>
        <v>3248</v>
      </c>
      <c r="F13" s="28">
        <f>+'Separaciones no consensuada TSJ'!F13+'Separaciones consensuadas TSJ'!F13+'Divorcios no consensuados TSJ'!F13+'Divorcios consensuados TSJ'!F13+'Nulidades TSJ '!F13</f>
        <v>4088</v>
      </c>
      <c r="G13" s="28">
        <f>+'Separaciones no consensuada TSJ'!G13+'Separaciones consensuadas TSJ'!G13+'Divorcios no consensuados TSJ'!G13+'Divorcios consensuados TSJ'!G13+'Nulidades TSJ '!G13</f>
        <v>4289</v>
      </c>
      <c r="H13" s="28">
        <f>+'Separaciones no consensuada TSJ'!H13+'Separaciones consensuadas TSJ'!H13+'Divorcios no consensuados TSJ'!H13+'Divorcios consensuados TSJ'!H13+'Nulidades TSJ '!H13</f>
        <v>4059</v>
      </c>
      <c r="I13" s="28">
        <f>+'Separaciones no consensuada TSJ'!I13+'Separaciones consensuadas TSJ'!I13+'Divorcios no consensuados TSJ'!I13+'Divorcios consensuados TSJ'!I13+'Nulidades TSJ '!I13</f>
        <v>3261</v>
      </c>
    </row>
    <row r="14" spans="2:12" s="17" customFormat="1" ht="17.100000000000001" customHeight="1" thickBot="1" x14ac:dyDescent="0.25">
      <c r="B14" s="39" t="s">
        <v>54</v>
      </c>
      <c r="C14" s="28">
        <f>+'Separaciones no consensuada TSJ'!C14+'Separaciones consensuadas TSJ'!C14+'Divorcios no consensuados TSJ'!C14+'Divorcios consensuados TSJ'!C14+'Nulidades TSJ '!C14</f>
        <v>3192</v>
      </c>
      <c r="D14" s="28">
        <f>+'Separaciones no consensuada TSJ'!D14+'Separaciones consensuadas TSJ'!D14+'Divorcios no consensuados TSJ'!D14+'Divorcios consensuados TSJ'!D14+'Nulidades TSJ '!D14</f>
        <v>3171</v>
      </c>
      <c r="E14" s="28">
        <f>+'Separaciones no consensuada TSJ'!E14+'Separaciones consensuadas TSJ'!E14+'Divorcios no consensuados TSJ'!E14+'Divorcios consensuados TSJ'!E14+'Nulidades TSJ '!E14</f>
        <v>2626</v>
      </c>
      <c r="F14" s="28">
        <f>+'Separaciones no consensuada TSJ'!F14+'Separaciones consensuadas TSJ'!F14+'Divorcios no consensuados TSJ'!F14+'Divorcios consensuados TSJ'!F14+'Nulidades TSJ '!F14</f>
        <v>3090</v>
      </c>
      <c r="G14" s="28">
        <f>+'Separaciones no consensuada TSJ'!G14+'Separaciones consensuadas TSJ'!G14+'Divorcios no consensuados TSJ'!G14+'Divorcios consensuados TSJ'!G14+'Nulidades TSJ '!G14</f>
        <v>2965</v>
      </c>
      <c r="H14" s="28">
        <f>+'Separaciones no consensuada TSJ'!H14+'Separaciones consensuadas TSJ'!H14+'Divorcios no consensuados TSJ'!H14+'Divorcios consensuados TSJ'!H14+'Nulidades TSJ '!H14</f>
        <v>3119</v>
      </c>
      <c r="I14" s="28">
        <f>+'Separaciones no consensuada TSJ'!I14+'Separaciones consensuadas TSJ'!I14+'Divorcios no consensuados TSJ'!I14+'Divorcios consensuados TSJ'!I14+'Nulidades TSJ '!I14</f>
        <v>2360</v>
      </c>
    </row>
    <row r="15" spans="2:12" s="17" customFormat="1" ht="17.100000000000001" customHeight="1" thickBot="1" x14ac:dyDescent="0.25">
      <c r="B15" s="39" t="s">
        <v>24</v>
      </c>
      <c r="C15" s="28">
        <f>+'Separaciones no consensuada TSJ'!C15+'Separaciones consensuadas TSJ'!C15+'Divorcios no consensuados TSJ'!C15+'Divorcios consensuados TSJ'!C15+'Nulidades TSJ '!C15</f>
        <v>509</v>
      </c>
      <c r="D15" s="28">
        <f>+'Separaciones no consensuada TSJ'!D15+'Separaciones consensuadas TSJ'!D15+'Divorcios no consensuados TSJ'!D15+'Divorcios consensuados TSJ'!D15+'Nulidades TSJ '!D15</f>
        <v>539</v>
      </c>
      <c r="E15" s="28">
        <f>+'Separaciones no consensuada TSJ'!E15+'Separaciones consensuadas TSJ'!E15+'Divorcios no consensuados TSJ'!E15+'Divorcios consensuados TSJ'!E15+'Nulidades TSJ '!E15</f>
        <v>381</v>
      </c>
      <c r="F15" s="28">
        <f>+'Separaciones no consensuada TSJ'!F15+'Separaciones consensuadas TSJ'!F15+'Divorcios no consensuados TSJ'!F15+'Divorcios consensuados TSJ'!F15+'Nulidades TSJ '!F15</f>
        <v>521</v>
      </c>
      <c r="G15" s="28">
        <f>+'Separaciones no consensuada TSJ'!G15+'Separaciones consensuadas TSJ'!G15+'Divorcios no consensuados TSJ'!G15+'Divorcios consensuados TSJ'!G15+'Nulidades TSJ '!G15</f>
        <v>472</v>
      </c>
      <c r="H15" s="28">
        <f>+'Separaciones no consensuada TSJ'!H15+'Separaciones consensuadas TSJ'!H15+'Divorcios no consensuados TSJ'!H15+'Divorcios consensuados TSJ'!H15+'Nulidades TSJ '!H15</f>
        <v>496</v>
      </c>
      <c r="I15" s="28">
        <f>+'Separaciones no consensuada TSJ'!I15+'Separaciones consensuadas TSJ'!I15+'Divorcios no consensuados TSJ'!I15+'Divorcios consensuados TSJ'!I15+'Nulidades TSJ '!I15</f>
        <v>364</v>
      </c>
    </row>
    <row r="16" spans="2:12" s="17" customFormat="1" ht="17.100000000000001" customHeight="1" thickBot="1" x14ac:dyDescent="0.25">
      <c r="B16" s="39" t="s">
        <v>16</v>
      </c>
      <c r="C16" s="28">
        <f>+'Separaciones no consensuada TSJ'!C16+'Separaciones consensuadas TSJ'!C16+'Divorcios no consensuados TSJ'!C16+'Divorcios consensuados TSJ'!C16+'Nulidades TSJ '!C16</f>
        <v>1311</v>
      </c>
      <c r="D16" s="28">
        <f>+'Separaciones no consensuada TSJ'!D16+'Separaciones consensuadas TSJ'!D16+'Divorcios no consensuados TSJ'!D16+'Divorcios consensuados TSJ'!D16+'Nulidades TSJ '!D16</f>
        <v>1356</v>
      </c>
      <c r="E16" s="28">
        <f>+'Separaciones no consensuada TSJ'!E16+'Separaciones consensuadas TSJ'!E16+'Divorcios no consensuados TSJ'!E16+'Divorcios consensuados TSJ'!E16+'Nulidades TSJ '!E16</f>
        <v>1089</v>
      </c>
      <c r="F16" s="28">
        <f>+'Separaciones no consensuada TSJ'!F16+'Separaciones consensuadas TSJ'!F16+'Divorcios no consensuados TSJ'!F16+'Divorcios consensuados TSJ'!F16+'Nulidades TSJ '!F16</f>
        <v>1278</v>
      </c>
      <c r="G16" s="28">
        <f>+'Separaciones no consensuada TSJ'!G16+'Separaciones consensuadas TSJ'!G16+'Divorcios no consensuados TSJ'!G16+'Divorcios consensuados TSJ'!G16+'Nulidades TSJ '!G16</f>
        <v>1381</v>
      </c>
      <c r="H16" s="28">
        <f>+'Separaciones no consensuada TSJ'!H16+'Separaciones consensuadas TSJ'!H16+'Divorcios no consensuados TSJ'!H16+'Divorcios consensuados TSJ'!H16+'Nulidades TSJ '!H16</f>
        <v>1299</v>
      </c>
      <c r="I16" s="28">
        <f>+'Separaciones no consensuada TSJ'!I16+'Separaciones consensuadas TSJ'!I16+'Divorcios no consensuados TSJ'!I16+'Divorcios consensuados TSJ'!I16+'Nulidades TSJ '!I16</f>
        <v>1001</v>
      </c>
    </row>
    <row r="17" spans="2:10" s="17" customFormat="1" ht="17.100000000000001" customHeight="1" thickBot="1" x14ac:dyDescent="0.25">
      <c r="B17" s="39" t="s">
        <v>564</v>
      </c>
      <c r="C17" s="28">
        <f>+'Separaciones no consensuada TSJ'!C17+'Separaciones consensuadas TSJ'!C17+'Divorcios no consensuados TSJ'!C17+'Divorcios consensuados TSJ'!C17+'Nulidades TSJ '!C17</f>
        <v>2880</v>
      </c>
      <c r="D17" s="28">
        <f>+'Separaciones no consensuada TSJ'!D17+'Separaciones consensuadas TSJ'!D17+'Divorcios no consensuados TSJ'!D17+'Divorcios consensuados TSJ'!D17+'Nulidades TSJ '!D17</f>
        <v>3839</v>
      </c>
      <c r="E17" s="28">
        <f>+'Separaciones no consensuada TSJ'!E17+'Separaciones consensuadas TSJ'!E17+'Divorcios no consensuados TSJ'!E17+'Divorcios consensuados TSJ'!E17+'Nulidades TSJ '!E17</f>
        <v>2552</v>
      </c>
      <c r="F17" s="28">
        <f>+'Separaciones no consensuada TSJ'!F17+'Separaciones consensuadas TSJ'!F17+'Divorcios no consensuados TSJ'!F17+'Divorcios consensuados TSJ'!F17+'Nulidades TSJ '!F17</f>
        <v>3297</v>
      </c>
      <c r="G17" s="28">
        <f>+'Separaciones no consensuada TSJ'!G17+'Separaciones consensuadas TSJ'!G17+'Divorcios no consensuados TSJ'!G17+'Divorcios consensuados TSJ'!G17+'Nulidades TSJ '!G17</f>
        <v>3301</v>
      </c>
      <c r="H17" s="28">
        <f>+'Separaciones no consensuada TSJ'!H17+'Separaciones consensuadas TSJ'!H17+'Divorcios no consensuados TSJ'!H17+'Divorcios consensuados TSJ'!H17+'Nulidades TSJ '!H17</f>
        <v>3015</v>
      </c>
      <c r="I17" s="28">
        <f>+'Separaciones no consensuada TSJ'!I17+'Separaciones consensuadas TSJ'!I17+'Divorcios no consensuados TSJ'!I17+'Divorcios consensuados TSJ'!I17+'Nulidades TSJ '!I17</f>
        <v>2498</v>
      </c>
    </row>
    <row r="18" spans="2:10" s="17" customFormat="1" ht="17.100000000000001" customHeight="1" thickBot="1" x14ac:dyDescent="0.25">
      <c r="B18" s="39" t="s">
        <v>565</v>
      </c>
      <c r="C18" s="28">
        <f>+'Separaciones no consensuada TSJ'!C18+'Separaciones consensuadas TSJ'!C18+'Divorcios no consensuados TSJ'!C18+'Divorcios consensuados TSJ'!C18+'Nulidades TSJ '!C18</f>
        <v>915</v>
      </c>
      <c r="D18" s="28">
        <f>+'Separaciones no consensuada TSJ'!D18+'Separaciones consensuadas TSJ'!D18+'Divorcios no consensuados TSJ'!D18+'Divorcios consensuados TSJ'!D18+'Nulidades TSJ '!D18</f>
        <v>938</v>
      </c>
      <c r="E18" s="28">
        <f>+'Separaciones no consensuada TSJ'!E18+'Separaciones consensuadas TSJ'!E18+'Divorcios no consensuados TSJ'!E18+'Divorcios consensuados TSJ'!E18+'Nulidades TSJ '!E18</f>
        <v>711</v>
      </c>
      <c r="F18" s="28">
        <f>+'Separaciones no consensuada TSJ'!F18+'Separaciones consensuadas TSJ'!F18+'Divorcios no consensuados TSJ'!F18+'Divorcios consensuados TSJ'!F18+'Nulidades TSJ '!F18</f>
        <v>858</v>
      </c>
      <c r="G18" s="28">
        <f>+'Separaciones no consensuada TSJ'!G18+'Separaciones consensuadas TSJ'!G18+'Divorcios no consensuados TSJ'!G18+'Divorcios consensuados TSJ'!G18+'Nulidades TSJ '!G18</f>
        <v>876</v>
      </c>
      <c r="H18" s="28">
        <f>+'Separaciones no consensuada TSJ'!H18+'Separaciones consensuadas TSJ'!H18+'Divorcios no consensuados TSJ'!H18+'Divorcios consensuados TSJ'!H18+'Nulidades TSJ '!H18</f>
        <v>820</v>
      </c>
      <c r="I18" s="28">
        <f>+'Separaciones no consensuada TSJ'!I18+'Separaciones consensuadas TSJ'!I18+'Divorcios no consensuados TSJ'!I18+'Divorcios consensuados TSJ'!I18+'Nulidades TSJ '!I18</f>
        <v>674</v>
      </c>
    </row>
    <row r="19" spans="2:10" s="17" customFormat="1" ht="17.100000000000001" customHeight="1" thickBot="1" x14ac:dyDescent="0.25">
      <c r="B19" s="39" t="s">
        <v>566</v>
      </c>
      <c r="C19" s="28">
        <f>+'Separaciones no consensuada TSJ'!C19+'Separaciones consensuadas TSJ'!C19+'Divorcios no consensuados TSJ'!C19+'Divorcios consensuados TSJ'!C19+'Nulidades TSJ '!C19</f>
        <v>332</v>
      </c>
      <c r="D19" s="28">
        <f>+'Separaciones no consensuada TSJ'!D19+'Separaciones consensuadas TSJ'!D19+'Divorcios no consensuados TSJ'!D19+'Divorcios consensuados TSJ'!D19+'Nulidades TSJ '!D19</f>
        <v>316</v>
      </c>
      <c r="E19" s="28">
        <f>+'Separaciones no consensuada TSJ'!E19+'Separaciones consensuadas TSJ'!E19+'Divorcios no consensuados TSJ'!E19+'Divorcios consensuados TSJ'!E19+'Nulidades TSJ '!E19</f>
        <v>234</v>
      </c>
      <c r="F19" s="28">
        <f>+'Separaciones no consensuada TSJ'!F19+'Separaciones consensuadas TSJ'!F19+'Divorcios no consensuados TSJ'!F19+'Divorcios consensuados TSJ'!F19+'Nulidades TSJ '!F19</f>
        <v>314</v>
      </c>
      <c r="G19" s="28">
        <f>+'Separaciones no consensuada TSJ'!G19+'Separaciones consensuadas TSJ'!G19+'Divorcios no consensuados TSJ'!G19+'Divorcios consensuados TSJ'!G19+'Nulidades TSJ '!G19</f>
        <v>315</v>
      </c>
      <c r="H19" s="28">
        <f>+'Separaciones no consensuada TSJ'!H19+'Separaciones consensuadas TSJ'!H19+'Divorcios no consensuados TSJ'!H19+'Divorcios consensuados TSJ'!H19+'Nulidades TSJ '!H19</f>
        <v>296</v>
      </c>
      <c r="I19" s="28">
        <f>+'Separaciones no consensuada TSJ'!I19+'Separaciones consensuadas TSJ'!I19+'Divorcios no consensuados TSJ'!I19+'Divorcios consensuados TSJ'!I19+'Nulidades TSJ '!I19</f>
        <v>227</v>
      </c>
    </row>
    <row r="20" spans="2:10" s="17" customFormat="1" ht="17.100000000000001" customHeight="1" thickBot="1" x14ac:dyDescent="0.25">
      <c r="B20" s="39" t="s">
        <v>37</v>
      </c>
      <c r="C20" s="28">
        <f>+'Separaciones no consensuada TSJ'!C20+'Separaciones consensuadas TSJ'!C20+'Divorcios no consensuados TSJ'!C20+'Divorcios consensuados TSJ'!C20+'Nulidades TSJ '!C20</f>
        <v>1037</v>
      </c>
      <c r="D20" s="28">
        <f>+'Separaciones no consensuada TSJ'!D20+'Separaciones consensuadas TSJ'!D20+'Divorcios no consensuados TSJ'!D20+'Divorcios consensuados TSJ'!D20+'Nulidades TSJ '!D20</f>
        <v>1037</v>
      </c>
      <c r="E20" s="28">
        <f>+'Separaciones no consensuada TSJ'!E20+'Separaciones consensuadas TSJ'!E20+'Divorcios no consensuados TSJ'!E20+'Divorcios consensuados TSJ'!E20+'Nulidades TSJ '!E20</f>
        <v>726</v>
      </c>
      <c r="F20" s="28">
        <f>+'Separaciones no consensuada TSJ'!F20+'Separaciones consensuadas TSJ'!F20+'Divorcios no consensuados TSJ'!F20+'Divorcios consensuados TSJ'!F20+'Nulidades TSJ '!F20</f>
        <v>967</v>
      </c>
      <c r="G20" s="28">
        <f>+'Separaciones no consensuada TSJ'!G20+'Separaciones consensuadas TSJ'!G20+'Divorcios no consensuados TSJ'!G20+'Divorcios consensuados TSJ'!G20+'Nulidades TSJ '!G20</f>
        <v>1049</v>
      </c>
      <c r="H20" s="28">
        <f>+'Separaciones no consensuada TSJ'!H20+'Separaciones consensuadas TSJ'!H20+'Divorcios no consensuados TSJ'!H20+'Divorcios consensuados TSJ'!H20+'Nulidades TSJ '!H20</f>
        <v>965</v>
      </c>
      <c r="I20" s="28">
        <f>+'Separaciones no consensuada TSJ'!I20+'Separaciones consensuadas TSJ'!I20+'Divorcios no consensuados TSJ'!I20+'Divorcios consensuados TSJ'!I20+'Nulidades TSJ '!I20</f>
        <v>662</v>
      </c>
    </row>
    <row r="21" spans="2:10" s="17" customFormat="1" ht="17.100000000000001" customHeight="1" thickBot="1" x14ac:dyDescent="0.25">
      <c r="B21" s="39" t="s">
        <v>17</v>
      </c>
      <c r="C21" s="28">
        <f>+'Separaciones no consensuada TSJ'!C21+'Separaciones consensuadas TSJ'!C21+'Divorcios no consensuados TSJ'!C21+'Divorcios consensuados TSJ'!C21+'Nulidades TSJ '!C21</f>
        <v>161</v>
      </c>
      <c r="D21" s="28">
        <f>+'Separaciones no consensuada TSJ'!D21+'Separaciones consensuadas TSJ'!D21+'Divorcios no consensuados TSJ'!D21+'Divorcios consensuados TSJ'!D21+'Nulidades TSJ '!D21</f>
        <v>167</v>
      </c>
      <c r="E21" s="28">
        <f>+'Separaciones no consensuada TSJ'!E21+'Separaciones consensuadas TSJ'!E21+'Divorcios no consensuados TSJ'!E21+'Divorcios consensuados TSJ'!E21+'Nulidades TSJ '!E21</f>
        <v>157</v>
      </c>
      <c r="F21" s="28">
        <f>+'Separaciones no consensuada TSJ'!F21+'Separaciones consensuadas TSJ'!F21+'Divorcios no consensuados TSJ'!F21+'Divorcios consensuados TSJ'!F21+'Nulidades TSJ '!F21</f>
        <v>155</v>
      </c>
      <c r="G21" s="28">
        <f>+'Separaciones no consensuada TSJ'!G21+'Separaciones consensuadas TSJ'!G21+'Divorcios no consensuados TSJ'!G21+'Divorcios consensuados TSJ'!G21+'Nulidades TSJ '!G21</f>
        <v>152</v>
      </c>
      <c r="H21" s="28">
        <f>+'Separaciones no consensuada TSJ'!H21+'Separaciones consensuadas TSJ'!H21+'Divorcios no consensuados TSJ'!H21+'Divorcios consensuados TSJ'!H21+'Nulidades TSJ '!H21</f>
        <v>156</v>
      </c>
      <c r="I21" s="28">
        <f>+'Separaciones no consensuada TSJ'!I21+'Separaciones consensuadas TSJ'!I21+'Divorcios no consensuados TSJ'!I21+'Divorcios consensuados TSJ'!I21+'Nulidades TSJ '!I21</f>
        <v>153</v>
      </c>
    </row>
    <row r="22" spans="2:10" s="17" customFormat="1" ht="17.100000000000001" customHeight="1" thickBot="1" x14ac:dyDescent="0.25">
      <c r="B22" s="40" t="s">
        <v>573</v>
      </c>
      <c r="C22" s="42">
        <f>+'Separaciones no consensuada TSJ'!C22+'Separaciones consensuadas TSJ'!C22+'Divorcios no consensuados TSJ'!C22+'Divorcios consensuados TSJ'!C22+'Nulidades TSJ '!C22</f>
        <v>25389</v>
      </c>
      <c r="D22" s="42">
        <f>+'Separaciones no consensuada TSJ'!D22+'Separaciones consensuadas TSJ'!D22+'Divorcios no consensuados TSJ'!D22+'Divorcios consensuados TSJ'!D22+'Nulidades TSJ '!D22</f>
        <v>26750</v>
      </c>
      <c r="E22" s="42">
        <f>+'Separaciones no consensuada TSJ'!E22+'Separaciones consensuadas TSJ'!E22+'Divorcios no consensuados TSJ'!E22+'Divorcios consensuados TSJ'!E22+'Nulidades TSJ '!E22</f>
        <v>20127</v>
      </c>
      <c r="F22" s="42">
        <f>+'Separaciones no consensuada TSJ'!F22+'Separaciones consensuadas TSJ'!F22+'Divorcios no consensuados TSJ'!F22+'Divorcios consensuados TSJ'!F22+'Nulidades TSJ '!F22</f>
        <v>25183</v>
      </c>
      <c r="G22" s="42">
        <f>+'Separaciones no consensuada TSJ'!G22+'Separaciones consensuadas TSJ'!G22+'Divorcios no consensuados TSJ'!G22+'Divorcios consensuados TSJ'!G22+'Nulidades TSJ '!G22</f>
        <v>25261</v>
      </c>
      <c r="H22" s="42">
        <f>+'Separaciones no consensuada TSJ'!H22+'Separaciones consensuadas TSJ'!H22+'Divorcios no consensuados TSJ'!H22+'Divorcios consensuados TSJ'!H22+'Nulidades TSJ '!H22</f>
        <v>24383</v>
      </c>
      <c r="I22" s="42">
        <f>+'Separaciones no consensuada TSJ'!I22+'Separaciones consensuadas TSJ'!I22+'Divorcios no consensuados TSJ'!I22+'Divorcios consensuados TSJ'!I22+'Nulidades TSJ '!I22</f>
        <v>19501</v>
      </c>
      <c r="J22" s="72"/>
    </row>
    <row r="23" spans="2:10" x14ac:dyDescent="0.2">
      <c r="H23" s="17"/>
      <c r="I23" s="17"/>
      <c r="J23" s="17"/>
    </row>
    <row r="25" spans="2:10" ht="39" customHeight="1" x14ac:dyDescent="0.2">
      <c r="B25" s="17"/>
      <c r="C25" s="26" t="s">
        <v>590</v>
      </c>
      <c r="D25" s="26" t="s">
        <v>599</v>
      </c>
      <c r="E25" s="26" t="s">
        <v>601</v>
      </c>
    </row>
    <row r="26" spans="2:10" ht="17.100000000000001" customHeight="1" thickBot="1" x14ac:dyDescent="0.25">
      <c r="B26" s="39" t="s">
        <v>12</v>
      </c>
      <c r="C26" s="29">
        <f t="shared" ref="C26:E42" si="0">+(G5-C5)/C5</f>
        <v>-6.3162184189079051E-3</v>
      </c>
      <c r="D26" s="29">
        <f t="shared" si="0"/>
        <v>-0.10618253189401373</v>
      </c>
      <c r="E26" s="29">
        <f t="shared" si="0"/>
        <v>-3.160270880361174E-2</v>
      </c>
    </row>
    <row r="27" spans="2:10" ht="17.100000000000001" customHeight="1" thickBot="1" x14ac:dyDescent="0.25">
      <c r="B27" s="39" t="s">
        <v>13</v>
      </c>
      <c r="C27" s="29">
        <f t="shared" si="0"/>
        <v>-3.0120481927710843E-2</v>
      </c>
      <c r="D27" s="29">
        <f t="shared" si="0"/>
        <v>8.153078202995008E-2</v>
      </c>
      <c r="E27" s="29">
        <f t="shared" si="0"/>
        <v>0</v>
      </c>
    </row>
    <row r="28" spans="2:10" ht="17.100000000000001" customHeight="1" thickBot="1" x14ac:dyDescent="0.25">
      <c r="B28" s="39" t="s">
        <v>563</v>
      </c>
      <c r="C28" s="29">
        <f t="shared" si="0"/>
        <v>8.6785009861932938E-2</v>
      </c>
      <c r="D28" s="29">
        <f t="shared" si="0"/>
        <v>-9.6085409252669035E-2</v>
      </c>
      <c r="E28" s="29">
        <f t="shared" si="0"/>
        <v>4.9261083743842367E-2</v>
      </c>
    </row>
    <row r="29" spans="2:10" ht="17.100000000000001" customHeight="1" thickBot="1" x14ac:dyDescent="0.25">
      <c r="B29" s="39" t="s">
        <v>53</v>
      </c>
      <c r="C29" s="29">
        <f t="shared" si="0"/>
        <v>-3.8067349926793559E-2</v>
      </c>
      <c r="D29" s="29">
        <f t="shared" si="0"/>
        <v>-2.0188425302826378E-2</v>
      </c>
      <c r="E29" s="29">
        <f t="shared" si="0"/>
        <v>-0.12027491408934708</v>
      </c>
    </row>
    <row r="30" spans="2:10" ht="17.100000000000001" customHeight="1" thickBot="1" x14ac:dyDescent="0.25">
      <c r="B30" s="39" t="s">
        <v>14</v>
      </c>
      <c r="C30" s="29">
        <f t="shared" si="0"/>
        <v>-5.0687907313540911E-3</v>
      </c>
      <c r="D30" s="29">
        <f t="shared" si="0"/>
        <v>-2.5350233488992662E-2</v>
      </c>
      <c r="E30" s="29">
        <f t="shared" si="0"/>
        <v>0.12221144519883609</v>
      </c>
    </row>
    <row r="31" spans="2:10" ht="17.100000000000001" customHeight="1" thickBot="1" x14ac:dyDescent="0.25">
      <c r="B31" s="39" t="s">
        <v>15</v>
      </c>
      <c r="C31" s="29">
        <f t="shared" si="0"/>
        <v>-0.13675213675213677</v>
      </c>
      <c r="D31" s="29">
        <f t="shared" si="0"/>
        <v>-0.11016949152542373</v>
      </c>
      <c r="E31" s="29">
        <f t="shared" si="0"/>
        <v>8.8888888888888889E-3</v>
      </c>
    </row>
    <row r="32" spans="2:10" ht="17.100000000000001" customHeight="1" thickBot="1" x14ac:dyDescent="0.25">
      <c r="B32" s="39" t="s">
        <v>52</v>
      </c>
      <c r="C32" s="29">
        <f t="shared" si="0"/>
        <v>-7.6631977294228951E-2</v>
      </c>
      <c r="D32" s="29">
        <f t="shared" si="0"/>
        <v>-5.6038647342995171E-2</v>
      </c>
      <c r="E32" s="29">
        <f t="shared" si="0"/>
        <v>-1.2515644555694619E-3</v>
      </c>
    </row>
    <row r="33" spans="1:26" ht="17.100000000000001" customHeight="1" thickBot="1" x14ac:dyDescent="0.25">
      <c r="B33" s="39" t="s">
        <v>36</v>
      </c>
      <c r="C33" s="29">
        <f t="shared" si="0"/>
        <v>6.0963618485742381E-2</v>
      </c>
      <c r="D33" s="29">
        <f t="shared" si="0"/>
        <v>-0.15867480383609417</v>
      </c>
      <c r="E33" s="29">
        <f t="shared" si="0"/>
        <v>-6.1130334486735868E-2</v>
      </c>
    </row>
    <row r="34" spans="1:26" ht="17.100000000000001" customHeight="1" thickBot="1" x14ac:dyDescent="0.25">
      <c r="B34" s="39" t="s">
        <v>23</v>
      </c>
      <c r="C34" s="29">
        <f t="shared" si="0"/>
        <v>-4.3487957181088312E-2</v>
      </c>
      <c r="D34" s="29">
        <f t="shared" si="0"/>
        <v>-6.7111008963456675E-2</v>
      </c>
      <c r="E34" s="29">
        <f t="shared" si="0"/>
        <v>4.0024630541871924E-3</v>
      </c>
    </row>
    <row r="35" spans="1:26" ht="17.100000000000001" customHeight="1" thickBot="1" x14ac:dyDescent="0.25">
      <c r="B35" s="39" t="s">
        <v>54</v>
      </c>
      <c r="C35" s="29">
        <f t="shared" si="0"/>
        <v>-7.1115288220551381E-2</v>
      </c>
      <c r="D35" s="29">
        <f t="shared" si="0"/>
        <v>-1.6398612425102491E-2</v>
      </c>
      <c r="E35" s="29">
        <f t="shared" si="0"/>
        <v>-0.1012947448591013</v>
      </c>
    </row>
    <row r="36" spans="1:26" ht="17.100000000000001" customHeight="1" thickBot="1" x14ac:dyDescent="0.25">
      <c r="B36" s="39" t="s">
        <v>24</v>
      </c>
      <c r="C36" s="29">
        <f t="shared" si="0"/>
        <v>-7.269155206286837E-2</v>
      </c>
      <c r="D36" s="29">
        <f t="shared" si="0"/>
        <v>-7.9777365491651209E-2</v>
      </c>
      <c r="E36" s="29">
        <f t="shared" si="0"/>
        <v>-4.4619422572178477E-2</v>
      </c>
    </row>
    <row r="37" spans="1:26" ht="17.100000000000001" customHeight="1" thickBot="1" x14ac:dyDescent="0.25">
      <c r="B37" s="39" t="s">
        <v>16</v>
      </c>
      <c r="C37" s="29">
        <f t="shared" si="0"/>
        <v>5.3394355453852023E-2</v>
      </c>
      <c r="D37" s="29">
        <f t="shared" si="0"/>
        <v>-4.2035398230088498E-2</v>
      </c>
      <c r="E37" s="29">
        <f t="shared" si="0"/>
        <v>-8.0808080808080815E-2</v>
      </c>
    </row>
    <row r="38" spans="1:26" ht="17.100000000000001" customHeight="1" thickBot="1" x14ac:dyDescent="0.25">
      <c r="B38" s="39" t="s">
        <v>564</v>
      </c>
      <c r="C38" s="29">
        <f t="shared" si="0"/>
        <v>0.14618055555555556</v>
      </c>
      <c r="D38" s="29">
        <f t="shared" si="0"/>
        <v>-0.21463922896587653</v>
      </c>
      <c r="E38" s="29">
        <f t="shared" si="0"/>
        <v>-2.115987460815047E-2</v>
      </c>
    </row>
    <row r="39" spans="1:26" ht="17.100000000000001" customHeight="1" thickBot="1" x14ac:dyDescent="0.25">
      <c r="B39" s="39" t="s">
        <v>565</v>
      </c>
      <c r="C39" s="29">
        <f t="shared" si="0"/>
        <v>-4.2622950819672129E-2</v>
      </c>
      <c r="D39" s="29">
        <f t="shared" si="0"/>
        <v>-0.1257995735607676</v>
      </c>
      <c r="E39" s="29">
        <f t="shared" si="0"/>
        <v>-5.2039381153305204E-2</v>
      </c>
    </row>
    <row r="40" spans="1:26" ht="17.100000000000001" customHeight="1" thickBot="1" x14ac:dyDescent="0.25">
      <c r="B40" s="39" t="s">
        <v>566</v>
      </c>
      <c r="C40" s="29">
        <f t="shared" si="0"/>
        <v>-5.1204819277108432E-2</v>
      </c>
      <c r="D40" s="29">
        <f t="shared" si="0"/>
        <v>-6.3291139240506333E-2</v>
      </c>
      <c r="E40" s="29">
        <f t="shared" si="0"/>
        <v>-2.9914529914529916E-2</v>
      </c>
    </row>
    <row r="41" spans="1:26" ht="17.100000000000001" customHeight="1" thickBot="1" x14ac:dyDescent="0.25">
      <c r="B41" s="39" t="s">
        <v>37</v>
      </c>
      <c r="C41" s="29">
        <f t="shared" si="0"/>
        <v>1.1571841851494697E-2</v>
      </c>
      <c r="D41" s="29">
        <f t="shared" si="0"/>
        <v>-6.9431051108968175E-2</v>
      </c>
      <c r="E41" s="29">
        <f t="shared" si="0"/>
        <v>-8.8154269972451793E-2</v>
      </c>
    </row>
    <row r="42" spans="1:26" ht="17.100000000000001" customHeight="1" thickBot="1" x14ac:dyDescent="0.25">
      <c r="B42" s="39" t="s">
        <v>17</v>
      </c>
      <c r="C42" s="29">
        <f t="shared" si="0"/>
        <v>-5.5900621118012424E-2</v>
      </c>
      <c r="D42" s="29">
        <f t="shared" si="0"/>
        <v>-6.5868263473053898E-2</v>
      </c>
      <c r="E42" s="29">
        <f t="shared" si="0"/>
        <v>-2.5477707006369428E-2</v>
      </c>
    </row>
    <row r="43" spans="1:26" ht="17.100000000000001" customHeight="1" thickBot="1" x14ac:dyDescent="0.25">
      <c r="B43" s="40" t="s">
        <v>25</v>
      </c>
      <c r="C43" s="43">
        <f>+(G22-C22)/C22</f>
        <v>-5.0415534286502028E-3</v>
      </c>
      <c r="D43" s="43">
        <f t="shared" ref="D43:E43" si="1">+(H22-D22)/D22</f>
        <v>-8.8485981308411218E-2</v>
      </c>
      <c r="E43" s="43">
        <f t="shared" si="1"/>
        <v>-3.110249913052119E-2</v>
      </c>
    </row>
    <row r="46" spans="1:26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6" ht="39" customHeight="1" x14ac:dyDescent="0.2">
      <c r="A49" s="65"/>
      <c r="B49" s="65"/>
      <c r="C49" s="25" t="s">
        <v>572</v>
      </c>
      <c r="D49" s="25" t="s">
        <v>585</v>
      </c>
      <c r="E49" s="25" t="s">
        <v>587</v>
      </c>
      <c r="F49" s="41" t="s">
        <v>588</v>
      </c>
      <c r="G49" s="25" t="s">
        <v>589</v>
      </c>
      <c r="H49" s="25" t="s">
        <v>598</v>
      </c>
      <c r="I49" s="25" t="s">
        <v>600</v>
      </c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>
        <v>2022</v>
      </c>
      <c r="X49" s="65"/>
      <c r="Y49" s="65"/>
      <c r="Z49" s="65"/>
    </row>
    <row r="50" spans="1:26" ht="15" thickBot="1" x14ac:dyDescent="0.25">
      <c r="A50" s="65"/>
      <c r="B50" s="39" t="s">
        <v>574</v>
      </c>
      <c r="C50" s="64">
        <f>+C5/U50*100000</f>
        <v>56.833913310217639</v>
      </c>
      <c r="D50" s="64">
        <f>+D5/U50*100000</f>
        <v>58.999345622566999</v>
      </c>
      <c r="E50" s="64">
        <f>+E5/U50*100000</f>
        <v>46.168869675598557</v>
      </c>
      <c r="F50" s="64">
        <f>+F5/U50*100000</f>
        <v>57.007611089283095</v>
      </c>
      <c r="G50" s="64">
        <f>+G5/$W50*100000</f>
        <v>56.304174151569867</v>
      </c>
      <c r="H50" s="64">
        <f>+H5/$W50*100000</f>
        <v>52.575191528859783</v>
      </c>
      <c r="I50" s="64">
        <f>+I5/$W50*100000</f>
        <v>44.574618904902863</v>
      </c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>
        <v>8635689</v>
      </c>
      <c r="V50" s="65">
        <v>8642185</v>
      </c>
      <c r="W50" s="65">
        <v>8661880</v>
      </c>
      <c r="X50" s="65"/>
      <c r="Y50" s="65"/>
      <c r="Z50" s="65"/>
    </row>
    <row r="51" spans="1:26" ht="15" thickBot="1" x14ac:dyDescent="0.25">
      <c r="A51" s="65"/>
      <c r="B51" s="39" t="s">
        <v>575</v>
      </c>
      <c r="C51" s="64">
        <f t="shared" ref="C51:C67" si="2">+C6/U51*100000</f>
        <v>49.947682811151871</v>
      </c>
      <c r="D51" s="64">
        <f t="shared" ref="D51:D67" si="3">+D6/U51*100000</f>
        <v>45.208670737202219</v>
      </c>
      <c r="E51" s="64">
        <f t="shared" ref="E51:E67" si="4">+E6/U51*100000</f>
        <v>38.062541419341635</v>
      </c>
      <c r="F51" s="64">
        <f t="shared" ref="F51:F66" si="5">+F6/U51*100000</f>
        <v>47.766232808857588</v>
      </c>
      <c r="G51" s="64">
        <f t="shared" ref="G51:H67" si="6">+G6/$W51*100000</f>
        <v>48.591231546272581</v>
      </c>
      <c r="H51" s="64">
        <f t="shared" si="6"/>
        <v>49.043944883660217</v>
      </c>
      <c r="I51" s="64">
        <f t="shared" ref="I51" si="7">+I6/$W51*100000</f>
        <v>38.178824786357033</v>
      </c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>
        <v>1329391</v>
      </c>
      <c r="V51" s="65">
        <v>1326261</v>
      </c>
      <c r="W51" s="65">
        <v>1325342</v>
      </c>
      <c r="X51" s="65"/>
      <c r="Y51" s="65"/>
      <c r="Z51" s="65"/>
    </row>
    <row r="52" spans="1:26" ht="15" thickBot="1" x14ac:dyDescent="0.25">
      <c r="A52" s="65"/>
      <c r="B52" s="39" t="s">
        <v>576</v>
      </c>
      <c r="C52" s="64">
        <f t="shared" si="2"/>
        <v>49.765210289914258</v>
      </c>
      <c r="D52" s="64">
        <f t="shared" si="3"/>
        <v>55.163803122153467</v>
      </c>
      <c r="E52" s="64">
        <f t="shared" si="4"/>
        <v>39.851430725256776</v>
      </c>
      <c r="F52" s="64">
        <f t="shared" si="5"/>
        <v>51.532022489556184</v>
      </c>
      <c r="G52" s="64">
        <f t="shared" si="6"/>
        <v>54.853215383987447</v>
      </c>
      <c r="H52" s="64">
        <f t="shared" si="6"/>
        <v>50.572474437505662</v>
      </c>
      <c r="I52" s="64">
        <f t="shared" ref="I52" si="8">+I7/$W52*100000</f>
        <v>42.409201004679943</v>
      </c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>
        <v>1018784</v>
      </c>
      <c r="V52" s="65">
        <v>1011792</v>
      </c>
      <c r="W52" s="65">
        <v>1004499</v>
      </c>
      <c r="X52" s="65"/>
      <c r="Y52" s="65"/>
      <c r="Z52" s="65"/>
    </row>
    <row r="53" spans="1:26" ht="15" thickBot="1" x14ac:dyDescent="0.25">
      <c r="A53" s="65"/>
      <c r="B53" s="39" t="s">
        <v>53</v>
      </c>
      <c r="C53" s="64">
        <f t="shared" si="2"/>
        <v>58.299183213932395</v>
      </c>
      <c r="D53" s="64">
        <f t="shared" si="3"/>
        <v>63.420634155127047</v>
      </c>
      <c r="E53" s="64">
        <f t="shared" si="4"/>
        <v>49.678074129588076</v>
      </c>
      <c r="F53" s="64">
        <f t="shared" si="5"/>
        <v>58.555255760992125</v>
      </c>
      <c r="G53" s="64">
        <f t="shared" si="6"/>
        <v>55.855282957592493</v>
      </c>
      <c r="H53" s="64">
        <f t="shared" si="6"/>
        <v>61.891394205673265</v>
      </c>
      <c r="I53" s="64">
        <f t="shared" ref="I53" si="9">+I8/$W53*100000</f>
        <v>43.528013507286694</v>
      </c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>
        <v>1171543</v>
      </c>
      <c r="V53" s="65">
        <v>1173008</v>
      </c>
      <c r="W53" s="65">
        <v>1176254</v>
      </c>
      <c r="X53" s="65"/>
      <c r="Y53" s="65"/>
      <c r="Z53" s="65"/>
    </row>
    <row r="54" spans="1:26" ht="15" thickBot="1" x14ac:dyDescent="0.25">
      <c r="A54" s="65"/>
      <c r="B54" s="39" t="s">
        <v>14</v>
      </c>
      <c r="C54" s="64">
        <f t="shared" si="2"/>
        <v>63.466473525151294</v>
      </c>
      <c r="D54" s="64">
        <f t="shared" si="3"/>
        <v>68.889387265895579</v>
      </c>
      <c r="E54" s="64">
        <f t="shared" si="4"/>
        <v>47.381559887350456</v>
      </c>
      <c r="F54" s="64">
        <f t="shared" si="5"/>
        <v>67.372809694331494</v>
      </c>
      <c r="G54" s="64">
        <f t="shared" si="6"/>
        <v>63.131429159552511</v>
      </c>
      <c r="H54" s="64">
        <f t="shared" si="6"/>
        <v>67.128834062668275</v>
      </c>
      <c r="I54" s="64">
        <f t="shared" ref="I54" si="10">+I9/$W54*100000</f>
        <v>53.160890493160302</v>
      </c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>
        <v>2175952</v>
      </c>
      <c r="V54" s="65">
        <v>2172944</v>
      </c>
      <c r="W54" s="65">
        <v>2176412</v>
      </c>
      <c r="X54" s="65"/>
      <c r="Y54" s="65"/>
      <c r="Z54" s="65"/>
    </row>
    <row r="55" spans="1:26" ht="15" thickBot="1" x14ac:dyDescent="0.25">
      <c r="A55" s="65"/>
      <c r="B55" s="39" t="s">
        <v>15</v>
      </c>
      <c r="C55" s="64">
        <f t="shared" si="2"/>
        <v>60.215644058637345</v>
      </c>
      <c r="D55" s="64">
        <f t="shared" si="3"/>
        <v>60.730307683070144</v>
      </c>
      <c r="E55" s="64">
        <f t="shared" si="4"/>
        <v>38.59977183245983</v>
      </c>
      <c r="F55" s="64">
        <f t="shared" si="5"/>
        <v>54.725898731354171</v>
      </c>
      <c r="G55" s="64">
        <f t="shared" si="6"/>
        <v>51.775223761239317</v>
      </c>
      <c r="H55" s="64">
        <f t="shared" si="6"/>
        <v>53.825727672575539</v>
      </c>
      <c r="I55" s="64">
        <f t="shared" ref="I55" si="11">+I10/$W55*100000</f>
        <v>38.788698989443326</v>
      </c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>
        <v>582905</v>
      </c>
      <c r="V55" s="65">
        <v>584507</v>
      </c>
      <c r="W55" s="65">
        <v>585222</v>
      </c>
      <c r="X55" s="65"/>
      <c r="Y55" s="65"/>
      <c r="Z55" s="65"/>
    </row>
    <row r="56" spans="1:26" ht="15" thickBot="1" x14ac:dyDescent="0.25">
      <c r="A56" s="65"/>
      <c r="B56" s="39" t="s">
        <v>577</v>
      </c>
      <c r="C56" s="64">
        <f t="shared" si="2"/>
        <v>44.13512278917274</v>
      </c>
      <c r="D56" s="64">
        <f t="shared" si="3"/>
        <v>43.216510961961959</v>
      </c>
      <c r="E56" s="64">
        <f t="shared" si="4"/>
        <v>33.362311360973528</v>
      </c>
      <c r="F56" s="64">
        <f t="shared" si="5"/>
        <v>40.836471227824916</v>
      </c>
      <c r="G56" s="64">
        <f t="shared" si="6"/>
        <v>41.180322556690456</v>
      </c>
      <c r="H56" s="64">
        <f t="shared" si="6"/>
        <v>41.222515510129682</v>
      </c>
      <c r="I56" s="64">
        <f t="shared" ref="I56" si="12">+I11/$W56*100000</f>
        <v>33.669976844507147</v>
      </c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>
        <v>2394918</v>
      </c>
      <c r="V56" s="65">
        <v>2383139</v>
      </c>
      <c r="W56" s="65">
        <v>2370064</v>
      </c>
      <c r="X56" s="65"/>
      <c r="Y56" s="65"/>
      <c r="Z56" s="65"/>
    </row>
    <row r="57" spans="1:26" ht="15" thickBot="1" x14ac:dyDescent="0.25">
      <c r="A57" s="65"/>
      <c r="B57" s="39" t="s">
        <v>578</v>
      </c>
      <c r="C57" s="64">
        <f t="shared" si="2"/>
        <v>49.725677567363142</v>
      </c>
      <c r="D57" s="64">
        <f t="shared" si="3"/>
        <v>56.081958868992636</v>
      </c>
      <c r="E57" s="64">
        <f t="shared" si="4"/>
        <v>42.391506834713702</v>
      </c>
      <c r="F57" s="64">
        <f t="shared" si="5"/>
        <v>52.952712689728884</v>
      </c>
      <c r="G57" s="64">
        <f t="shared" si="6"/>
        <v>52.577900811473377</v>
      </c>
      <c r="H57" s="64">
        <f t="shared" si="6"/>
        <v>47.022867732225961</v>
      </c>
      <c r="I57" s="64">
        <f t="shared" ref="I57" si="13">+I12/$W57*100000</f>
        <v>39.664885320240344</v>
      </c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>
        <v>2045221</v>
      </c>
      <c r="V57" s="65">
        <v>2049562</v>
      </c>
      <c r="W57" s="65">
        <v>2052193</v>
      </c>
      <c r="X57" s="65"/>
      <c r="Y57" s="65"/>
      <c r="Z57" s="65"/>
    </row>
    <row r="58" spans="1:26" ht="15" thickBot="1" x14ac:dyDescent="0.25">
      <c r="A58" s="65"/>
      <c r="B58" s="39" t="s">
        <v>23</v>
      </c>
      <c r="C58" s="64">
        <f t="shared" si="2"/>
        <v>57.631413181630592</v>
      </c>
      <c r="D58" s="64">
        <f t="shared" si="3"/>
        <v>55.922006858446636</v>
      </c>
      <c r="E58" s="64">
        <f t="shared" si="4"/>
        <v>41.745501787229294</v>
      </c>
      <c r="F58" s="64">
        <f t="shared" si="5"/>
        <v>52.541752249443775</v>
      </c>
      <c r="G58" s="64">
        <f t="shared" si="6"/>
        <v>55.105146890098837</v>
      </c>
      <c r="H58" s="64">
        <f t="shared" si="6"/>
        <v>52.150102874075813</v>
      </c>
      <c r="I58" s="64">
        <f t="shared" ref="I58" si="14">+I13/$W58*100000</f>
        <v>41.897384940222025</v>
      </c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>
        <v>7780479</v>
      </c>
      <c r="V58" s="65">
        <v>7763362</v>
      </c>
      <c r="W58" s="65">
        <v>7783302</v>
      </c>
      <c r="X58" s="65"/>
      <c r="Y58" s="65"/>
      <c r="Z58" s="65"/>
    </row>
    <row r="59" spans="1:26" ht="15" thickBot="1" x14ac:dyDescent="0.25">
      <c r="A59" s="65"/>
      <c r="B59" s="39" t="s">
        <v>579</v>
      </c>
      <c r="C59" s="64">
        <f t="shared" si="2"/>
        <v>63.11602136532688</v>
      </c>
      <c r="D59" s="64">
        <f t="shared" si="3"/>
        <v>62.70078438266026</v>
      </c>
      <c r="E59" s="64">
        <f t="shared" si="4"/>
        <v>51.924396022978826</v>
      </c>
      <c r="F59" s="64">
        <f t="shared" si="5"/>
        <v>61.099156020946133</v>
      </c>
      <c r="G59" s="64">
        <f t="shared" si="6"/>
        <v>58.241873294362684</v>
      </c>
      <c r="H59" s="64">
        <f t="shared" si="6"/>
        <v>61.266914942703949</v>
      </c>
      <c r="I59" s="64">
        <f t="shared" ref="I59" si="15">+I14/$W59*100000</f>
        <v>46.357781104450567</v>
      </c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>
        <v>5057353</v>
      </c>
      <c r="V59" s="65">
        <v>5058138</v>
      </c>
      <c r="W59" s="65">
        <v>5090839</v>
      </c>
      <c r="X59" s="65"/>
      <c r="Y59" s="65"/>
      <c r="Z59" s="65"/>
    </row>
    <row r="60" spans="1:26" ht="15" thickBot="1" x14ac:dyDescent="0.25">
      <c r="A60" s="65"/>
      <c r="B60" s="39" t="s">
        <v>24</v>
      </c>
      <c r="C60" s="64">
        <f t="shared" si="2"/>
        <v>47.838930362870975</v>
      </c>
      <c r="D60" s="64">
        <f t="shared" si="3"/>
        <v>50.658513684847648</v>
      </c>
      <c r="E60" s="64">
        <f t="shared" si="4"/>
        <v>35.808708189103818</v>
      </c>
      <c r="F60" s="64">
        <f t="shared" si="5"/>
        <v>48.966763691661647</v>
      </c>
      <c r="G60" s="64">
        <f t="shared" si="6"/>
        <v>44.771376672405367</v>
      </c>
      <c r="H60" s="64">
        <f t="shared" si="6"/>
        <v>47.047887350663274</v>
      </c>
      <c r="I60" s="64">
        <f t="shared" ref="I60" si="16">+I15/$W60*100000</f>
        <v>34.527078620244822</v>
      </c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>
        <v>1063987</v>
      </c>
      <c r="V60" s="65">
        <v>1059501</v>
      </c>
      <c r="W60" s="65">
        <v>1054245</v>
      </c>
      <c r="X60" s="65"/>
      <c r="Y60" s="65"/>
      <c r="Z60" s="65"/>
    </row>
    <row r="61" spans="1:26" ht="15" thickBot="1" x14ac:dyDescent="0.25">
      <c r="A61" s="65"/>
      <c r="B61" s="39" t="s">
        <v>16</v>
      </c>
      <c r="C61" s="64">
        <f t="shared" si="2"/>
        <v>48.522865521339511</v>
      </c>
      <c r="D61" s="64">
        <f t="shared" si="3"/>
        <v>50.188410104451854</v>
      </c>
      <c r="E61" s="64">
        <f t="shared" si="4"/>
        <v>40.306178911318632</v>
      </c>
      <c r="F61" s="64">
        <f t="shared" si="5"/>
        <v>47.301466160390461</v>
      </c>
      <c r="G61" s="64">
        <f t="shared" si="6"/>
        <v>51.354479032795467</v>
      </c>
      <c r="H61" s="64">
        <f t="shared" si="6"/>
        <v>48.305190632586033</v>
      </c>
      <c r="I61" s="64">
        <f t="shared" ref="I61" si="17">+I16/$W61*100000</f>
        <v>37.223630348898091</v>
      </c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>
        <v>2701819</v>
      </c>
      <c r="V61" s="65">
        <v>2695645</v>
      </c>
      <c r="W61" s="65">
        <v>2689152</v>
      </c>
      <c r="X61" s="65"/>
      <c r="Y61" s="65"/>
      <c r="Z61" s="65"/>
    </row>
    <row r="62" spans="1:26" ht="15" thickBot="1" x14ac:dyDescent="0.25">
      <c r="A62" s="65"/>
      <c r="B62" s="39" t="s">
        <v>580</v>
      </c>
      <c r="C62" s="64">
        <f t="shared" si="2"/>
        <v>42.478577817214678</v>
      </c>
      <c r="D62" s="64">
        <f t="shared" si="3"/>
        <v>56.623354250099709</v>
      </c>
      <c r="E62" s="64">
        <f t="shared" si="4"/>
        <v>37.640739788031894</v>
      </c>
      <c r="F62" s="64">
        <f t="shared" si="5"/>
        <v>48.629121896998889</v>
      </c>
      <c r="G62" s="64">
        <f t="shared" si="6"/>
        <v>48.943902962670379</v>
      </c>
      <c r="H62" s="64">
        <f t="shared" si="6"/>
        <v>44.703383045274521</v>
      </c>
      <c r="I62" s="64">
        <f t="shared" ref="I62" si="18">+I17/$W62*100000</f>
        <v>37.037827809982005</v>
      </c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>
        <v>6779888</v>
      </c>
      <c r="V62" s="65">
        <v>6751251</v>
      </c>
      <c r="W62" s="65">
        <v>6744456</v>
      </c>
      <c r="X62" s="65"/>
      <c r="Y62" s="65"/>
      <c r="Z62" s="65"/>
    </row>
    <row r="63" spans="1:26" ht="15" thickBot="1" x14ac:dyDescent="0.25">
      <c r="A63" s="65"/>
      <c r="B63" s="39" t="s">
        <v>581</v>
      </c>
      <c r="C63" s="64">
        <f t="shared" si="2"/>
        <v>60.54586564376136</v>
      </c>
      <c r="D63" s="64">
        <f t="shared" si="3"/>
        <v>62.06778357797613</v>
      </c>
      <c r="E63" s="64">
        <f t="shared" si="4"/>
        <v>47.047115270726039</v>
      </c>
      <c r="F63" s="64">
        <f t="shared" si="5"/>
        <v>56.77415598070737</v>
      </c>
      <c r="G63" s="64">
        <f t="shared" si="6"/>
        <v>57.201103014876857</v>
      </c>
      <c r="H63" s="64">
        <f t="shared" si="6"/>
        <v>53.544411497944097</v>
      </c>
      <c r="I63" s="64">
        <f t="shared" ref="I63" si="19">+I18/$W63*100000</f>
        <v>44.010894328797953</v>
      </c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>
        <v>1511251</v>
      </c>
      <c r="V63" s="65">
        <v>1518486</v>
      </c>
      <c r="W63" s="65">
        <v>1531439</v>
      </c>
      <c r="X63" s="65"/>
      <c r="Y63" s="65"/>
      <c r="Z63" s="65"/>
    </row>
    <row r="64" spans="1:26" ht="15" thickBot="1" x14ac:dyDescent="0.25">
      <c r="A64" s="65"/>
      <c r="B64" s="39" t="s">
        <v>582</v>
      </c>
      <c r="C64" s="64">
        <f t="shared" si="2"/>
        <v>50.211964059123076</v>
      </c>
      <c r="D64" s="64">
        <f t="shared" si="3"/>
        <v>47.792110369526782</v>
      </c>
      <c r="E64" s="64">
        <f t="shared" si="4"/>
        <v>35.390360210345783</v>
      </c>
      <c r="F64" s="64">
        <f t="shared" si="5"/>
        <v>47.489628658327248</v>
      </c>
      <c r="G64" s="64">
        <f t="shared" si="6"/>
        <v>47.467496066978896</v>
      </c>
      <c r="H64" s="64">
        <f t="shared" si="6"/>
        <v>44.604377256589693</v>
      </c>
      <c r="I64" s="64">
        <f t="shared" ref="I64" si="20">+I19/$W64*100000</f>
        <v>34.206735260965743</v>
      </c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>
        <v>661197</v>
      </c>
      <c r="V64" s="65">
        <v>661537</v>
      </c>
      <c r="W64" s="65">
        <v>663612</v>
      </c>
      <c r="X64" s="65"/>
      <c r="Y64" s="65"/>
      <c r="Z64" s="65"/>
    </row>
    <row r="65" spans="1:26" ht="15" thickBot="1" x14ac:dyDescent="0.25">
      <c r="A65" s="65"/>
      <c r="B65" s="39" t="s">
        <v>583</v>
      </c>
      <c r="C65" s="64">
        <f t="shared" si="2"/>
        <v>46.701109297708989</v>
      </c>
      <c r="D65" s="64">
        <f t="shared" si="3"/>
        <v>46.701109297708989</v>
      </c>
      <c r="E65" s="64">
        <f t="shared" si="4"/>
        <v>32.695279990488643</v>
      </c>
      <c r="F65" s="64">
        <f t="shared" si="5"/>
        <v>43.54867183306132</v>
      </c>
      <c r="G65" s="64">
        <f t="shared" si="6"/>
        <v>47.526256104450837</v>
      </c>
      <c r="H65" s="64">
        <f t="shared" si="6"/>
        <v>43.720531116105875</v>
      </c>
      <c r="I65" s="64">
        <f t="shared" ref="I65" si="21">+I20/$W65*100000</f>
        <v>29.992737408147242</v>
      </c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>
        <v>2220504</v>
      </c>
      <c r="V65" s="65">
        <v>2213993</v>
      </c>
      <c r="W65" s="65">
        <v>2207201</v>
      </c>
      <c r="X65" s="65"/>
      <c r="Y65" s="65"/>
      <c r="Z65" s="65"/>
    </row>
    <row r="66" spans="1:26" ht="15" thickBot="1" x14ac:dyDescent="0.25">
      <c r="A66" s="65"/>
      <c r="B66" s="39" t="s">
        <v>17</v>
      </c>
      <c r="C66" s="64">
        <f t="shared" si="2"/>
        <v>50.326025119250801</v>
      </c>
      <c r="D66" s="64">
        <f t="shared" si="3"/>
        <v>52.201529160962004</v>
      </c>
      <c r="E66" s="64">
        <f t="shared" si="4"/>
        <v>49.075689091443323</v>
      </c>
      <c r="F66" s="64">
        <f t="shared" si="5"/>
        <v>48.450521077539584</v>
      </c>
      <c r="G66" s="64">
        <f t="shared" si="6"/>
        <v>47.576568539994057</v>
      </c>
      <c r="H66" s="64">
        <f t="shared" si="6"/>
        <v>48.828583501572844</v>
      </c>
      <c r="I66" s="64">
        <f t="shared" ref="I66" si="22">+I21/$W66*100000</f>
        <v>47.889572280388748</v>
      </c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>
        <v>319914</v>
      </c>
      <c r="V66" s="65">
        <v>319796</v>
      </c>
      <c r="W66" s="65">
        <v>319485</v>
      </c>
      <c r="X66" s="65"/>
      <c r="Y66" s="65"/>
      <c r="Z66" s="65"/>
    </row>
    <row r="67" spans="1:26" ht="15" thickBot="1" x14ac:dyDescent="0.25">
      <c r="A67" s="65"/>
      <c r="B67" s="40" t="s">
        <v>25</v>
      </c>
      <c r="C67" s="66">
        <f t="shared" si="2"/>
        <v>53.50595285073728</v>
      </c>
      <c r="D67" s="66">
        <f t="shared" si="3"/>
        <v>56.37418719749585</v>
      </c>
      <c r="E67" s="66">
        <f t="shared" si="4"/>
        <v>42.41657068127099</v>
      </c>
      <c r="F67" s="66">
        <f t="shared" ref="F67" si="23">+F22/U67*100000</f>
        <v>53.071818923160293</v>
      </c>
      <c r="G67" s="66">
        <f t="shared" si="6"/>
        <v>53.253256199136693</v>
      </c>
      <c r="H67" s="66">
        <f t="shared" si="6"/>
        <v>51.402325557323536</v>
      </c>
      <c r="I67" s="66">
        <f t="shared" ref="I67" si="24">+I22/$W67*100000</f>
        <v>41.110476589975242</v>
      </c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>
        <v>47450795</v>
      </c>
      <c r="V67" s="65">
        <v>47385107</v>
      </c>
      <c r="W67" s="65">
        <v>47435597</v>
      </c>
      <c r="X67" s="65"/>
      <c r="Y67" s="65"/>
      <c r="Z67" s="65"/>
    </row>
    <row r="68" spans="1:26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</sheetData>
  <phoneticPr fontId="32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Z68"/>
  <sheetViews>
    <sheetView zoomScaleNormal="100" workbookViewId="0">
      <selection activeCell="B1" sqref="B1"/>
    </sheetView>
  </sheetViews>
  <sheetFormatPr baseColWidth="10" defaultColWidth="9.140625" defaultRowHeight="12.75" x14ac:dyDescent="0.2"/>
  <cols>
    <col min="1" max="1" width="2.5703125" style="2" customWidth="1"/>
    <col min="2" max="2" width="35.42578125" style="2" bestFit="1" customWidth="1"/>
    <col min="3" max="19" width="12.28515625" style="2" customWidth="1"/>
    <col min="20" max="20" width="12" style="2" customWidth="1"/>
    <col min="21" max="21" width="12.28515625" style="2" hidden="1" customWidth="1"/>
    <col min="22" max="22" width="10" style="2" hidden="1" customWidth="1"/>
    <col min="23" max="23" width="0.140625" style="2" hidden="1" customWidth="1"/>
    <col min="24" max="67" width="12.28515625" style="2" customWidth="1"/>
    <col min="68" max="16384" width="9.140625" style="2"/>
  </cols>
  <sheetData>
    <row r="1" spans="2:10" s="17" customFormat="1" ht="18.75" customHeight="1" x14ac:dyDescent="0.2">
      <c r="J1" s="6"/>
    </row>
    <row r="2" spans="2:10" s="23" customFormat="1" ht="39" customHeight="1" x14ac:dyDescent="0.2">
      <c r="B2" s="38"/>
      <c r="C2" s="38"/>
      <c r="D2" s="38"/>
      <c r="E2" s="38"/>
    </row>
    <row r="3" spans="2:10" s="17" customFormat="1" ht="21" customHeight="1" x14ac:dyDescent="0.2"/>
    <row r="4" spans="2:10" s="17" customFormat="1" ht="39" customHeight="1" x14ac:dyDescent="0.2">
      <c r="C4" s="25" t="s">
        <v>572</v>
      </c>
      <c r="D4" s="25" t="s">
        <v>585</v>
      </c>
      <c r="E4" s="25" t="s">
        <v>587</v>
      </c>
      <c r="F4" s="25" t="s">
        <v>588</v>
      </c>
      <c r="G4" s="25" t="s">
        <v>589</v>
      </c>
      <c r="H4" s="25" t="s">
        <v>598</v>
      </c>
      <c r="I4" s="25" t="s">
        <v>600</v>
      </c>
    </row>
    <row r="5" spans="2:10" s="17" customFormat="1" ht="17.100000000000001" customHeight="1" thickBot="1" x14ac:dyDescent="0.25">
      <c r="B5" s="39" t="s">
        <v>12</v>
      </c>
      <c r="C5" s="28">
        <v>74</v>
      </c>
      <c r="D5" s="28">
        <v>80</v>
      </c>
      <c r="E5" s="28">
        <v>74</v>
      </c>
      <c r="F5" s="28">
        <v>74</v>
      </c>
      <c r="G5" s="28">
        <v>62</v>
      </c>
      <c r="H5" s="28">
        <v>87</v>
      </c>
      <c r="I5" s="28">
        <v>56</v>
      </c>
    </row>
    <row r="6" spans="2:10" s="17" customFormat="1" ht="17.100000000000001" customHeight="1" thickBot="1" x14ac:dyDescent="0.25">
      <c r="B6" s="39" t="s">
        <v>13</v>
      </c>
      <c r="C6" s="28">
        <v>4</v>
      </c>
      <c r="D6" s="28">
        <v>3</v>
      </c>
      <c r="E6" s="28">
        <v>4</v>
      </c>
      <c r="F6" s="28">
        <v>5</v>
      </c>
      <c r="G6" s="28">
        <v>3</v>
      </c>
      <c r="H6" s="28">
        <v>5</v>
      </c>
      <c r="I6" s="28">
        <v>4</v>
      </c>
    </row>
    <row r="7" spans="2:10" s="17" customFormat="1" ht="17.100000000000001" customHeight="1" thickBot="1" x14ac:dyDescent="0.25">
      <c r="B7" s="39" t="s">
        <v>563</v>
      </c>
      <c r="C7" s="28">
        <v>7</v>
      </c>
      <c r="D7" s="28">
        <v>5</v>
      </c>
      <c r="E7" s="28">
        <v>3</v>
      </c>
      <c r="F7" s="28">
        <v>3</v>
      </c>
      <c r="G7" s="28">
        <v>8</v>
      </c>
      <c r="H7" s="28">
        <v>6</v>
      </c>
      <c r="I7" s="28">
        <v>4</v>
      </c>
    </row>
    <row r="8" spans="2:10" s="17" customFormat="1" ht="17.100000000000001" customHeight="1" thickBot="1" x14ac:dyDescent="0.25">
      <c r="B8" s="39" t="s">
        <v>53</v>
      </c>
      <c r="C8" s="28">
        <v>4</v>
      </c>
      <c r="D8" s="28">
        <v>5</v>
      </c>
      <c r="E8" s="28">
        <v>11</v>
      </c>
      <c r="F8" s="28">
        <v>7</v>
      </c>
      <c r="G8" s="28">
        <v>3</v>
      </c>
      <c r="H8" s="28">
        <v>6</v>
      </c>
      <c r="I8" s="28">
        <v>1</v>
      </c>
    </row>
    <row r="9" spans="2:10" s="17" customFormat="1" ht="17.100000000000001" customHeight="1" thickBot="1" x14ac:dyDescent="0.25">
      <c r="B9" s="39" t="s">
        <v>14</v>
      </c>
      <c r="C9" s="28">
        <v>8</v>
      </c>
      <c r="D9" s="28">
        <v>13</v>
      </c>
      <c r="E9" s="28">
        <v>12</v>
      </c>
      <c r="F9" s="28">
        <v>20</v>
      </c>
      <c r="G9" s="28">
        <v>15</v>
      </c>
      <c r="H9" s="28">
        <v>20</v>
      </c>
      <c r="I9" s="28">
        <v>15</v>
      </c>
    </row>
    <row r="10" spans="2:10" s="17" customFormat="1" ht="17.100000000000001" customHeight="1" thickBot="1" x14ac:dyDescent="0.25">
      <c r="B10" s="39" t="s">
        <v>15</v>
      </c>
      <c r="C10" s="28">
        <v>3</v>
      </c>
      <c r="D10" s="28">
        <v>2</v>
      </c>
      <c r="E10" s="28">
        <v>1</v>
      </c>
      <c r="F10" s="28">
        <v>1</v>
      </c>
      <c r="G10" s="28">
        <v>4</v>
      </c>
      <c r="H10" s="28">
        <v>3</v>
      </c>
      <c r="I10" s="28">
        <v>5</v>
      </c>
    </row>
    <row r="11" spans="2:10" s="17" customFormat="1" ht="17.100000000000001" customHeight="1" thickBot="1" x14ac:dyDescent="0.25">
      <c r="B11" s="39" t="s">
        <v>52</v>
      </c>
      <c r="C11" s="28">
        <v>15</v>
      </c>
      <c r="D11" s="28">
        <v>11</v>
      </c>
      <c r="E11" s="28">
        <v>12</v>
      </c>
      <c r="F11" s="28">
        <v>9</v>
      </c>
      <c r="G11" s="28">
        <v>9</v>
      </c>
      <c r="H11" s="28">
        <v>8</v>
      </c>
      <c r="I11" s="28">
        <v>10</v>
      </c>
    </row>
    <row r="12" spans="2:10" s="17" customFormat="1" ht="17.100000000000001" customHeight="1" thickBot="1" x14ac:dyDescent="0.25">
      <c r="B12" s="39" t="s">
        <v>36</v>
      </c>
      <c r="C12" s="28">
        <v>16</v>
      </c>
      <c r="D12" s="28">
        <v>13</v>
      </c>
      <c r="E12" s="28">
        <v>5</v>
      </c>
      <c r="F12" s="28">
        <v>12</v>
      </c>
      <c r="G12" s="28">
        <v>12</v>
      </c>
      <c r="H12" s="28">
        <v>10</v>
      </c>
      <c r="I12" s="28">
        <v>3</v>
      </c>
    </row>
    <row r="13" spans="2:10" s="17" customFormat="1" ht="17.100000000000001" customHeight="1" thickBot="1" x14ac:dyDescent="0.25">
      <c r="B13" s="39" t="s">
        <v>23</v>
      </c>
      <c r="C13" s="28">
        <v>48</v>
      </c>
      <c r="D13" s="28">
        <v>41</v>
      </c>
      <c r="E13" s="28">
        <v>35</v>
      </c>
      <c r="F13" s="28">
        <v>53</v>
      </c>
      <c r="G13" s="28">
        <v>38</v>
      </c>
      <c r="H13" s="28">
        <v>33</v>
      </c>
      <c r="I13" s="28">
        <v>45</v>
      </c>
    </row>
    <row r="14" spans="2:10" s="17" customFormat="1" ht="17.100000000000001" customHeight="1" thickBot="1" x14ac:dyDescent="0.25">
      <c r="B14" s="39" t="s">
        <v>54</v>
      </c>
      <c r="C14" s="28">
        <v>48</v>
      </c>
      <c r="D14" s="28">
        <v>40</v>
      </c>
      <c r="E14" s="28">
        <v>44</v>
      </c>
      <c r="F14" s="28">
        <v>46</v>
      </c>
      <c r="G14" s="28">
        <v>55</v>
      </c>
      <c r="H14" s="28">
        <v>50</v>
      </c>
      <c r="I14" s="28">
        <v>33</v>
      </c>
    </row>
    <row r="15" spans="2:10" s="17" customFormat="1" ht="17.100000000000001" customHeight="1" thickBot="1" x14ac:dyDescent="0.25">
      <c r="B15" s="39" t="s">
        <v>24</v>
      </c>
      <c r="C15" s="28">
        <v>5</v>
      </c>
      <c r="D15" s="28">
        <v>3</v>
      </c>
      <c r="E15" s="28">
        <v>4</v>
      </c>
      <c r="F15" s="28">
        <v>4</v>
      </c>
      <c r="G15" s="28">
        <v>3</v>
      </c>
      <c r="H15" s="28">
        <v>12</v>
      </c>
      <c r="I15" s="28">
        <v>7</v>
      </c>
    </row>
    <row r="16" spans="2:10" s="17" customFormat="1" ht="17.100000000000001" customHeight="1" thickBot="1" x14ac:dyDescent="0.25">
      <c r="B16" s="39" t="s">
        <v>16</v>
      </c>
      <c r="C16" s="28">
        <v>10</v>
      </c>
      <c r="D16" s="28">
        <v>12</v>
      </c>
      <c r="E16" s="28">
        <v>8</v>
      </c>
      <c r="F16" s="28">
        <v>5</v>
      </c>
      <c r="G16" s="28">
        <v>20</v>
      </c>
      <c r="H16" s="28">
        <v>13</v>
      </c>
      <c r="I16" s="28">
        <v>8</v>
      </c>
    </row>
    <row r="17" spans="2:9" s="17" customFormat="1" ht="17.100000000000001" customHeight="1" thickBot="1" x14ac:dyDescent="0.25">
      <c r="B17" s="39" t="s">
        <v>564</v>
      </c>
      <c r="C17" s="28">
        <v>32</v>
      </c>
      <c r="D17" s="28">
        <v>42</v>
      </c>
      <c r="E17" s="28">
        <v>26</v>
      </c>
      <c r="F17" s="28">
        <v>43</v>
      </c>
      <c r="G17" s="28">
        <v>37</v>
      </c>
      <c r="H17" s="28">
        <v>28</v>
      </c>
      <c r="I17" s="28">
        <v>34</v>
      </c>
    </row>
    <row r="18" spans="2:9" s="17" customFormat="1" ht="17.100000000000001" customHeight="1" thickBot="1" x14ac:dyDescent="0.25">
      <c r="B18" s="39" t="s">
        <v>565</v>
      </c>
      <c r="C18" s="28">
        <v>14</v>
      </c>
      <c r="D18" s="28">
        <v>15</v>
      </c>
      <c r="E18" s="28">
        <v>13</v>
      </c>
      <c r="F18" s="28">
        <v>15</v>
      </c>
      <c r="G18" s="28">
        <v>6</v>
      </c>
      <c r="H18" s="28">
        <v>10</v>
      </c>
      <c r="I18" s="28">
        <v>5</v>
      </c>
    </row>
    <row r="19" spans="2:9" s="17" customFormat="1" ht="17.100000000000001" customHeight="1" thickBot="1" x14ac:dyDescent="0.25">
      <c r="B19" s="39" t="s">
        <v>566</v>
      </c>
      <c r="C19" s="28">
        <v>6</v>
      </c>
      <c r="D19" s="28">
        <v>4</v>
      </c>
      <c r="E19" s="28">
        <v>3</v>
      </c>
      <c r="F19" s="28">
        <v>9</v>
      </c>
      <c r="G19" s="28">
        <v>6</v>
      </c>
      <c r="H19" s="28">
        <v>4</v>
      </c>
      <c r="I19" s="28">
        <v>1</v>
      </c>
    </row>
    <row r="20" spans="2:9" s="17" customFormat="1" ht="17.100000000000001" customHeight="1" thickBot="1" x14ac:dyDescent="0.25">
      <c r="B20" s="39" t="s">
        <v>37</v>
      </c>
      <c r="C20" s="28">
        <v>10</v>
      </c>
      <c r="D20" s="28">
        <v>15</v>
      </c>
      <c r="E20" s="28">
        <v>5</v>
      </c>
      <c r="F20" s="28">
        <v>5</v>
      </c>
      <c r="G20" s="28">
        <v>10</v>
      </c>
      <c r="H20" s="28">
        <v>6</v>
      </c>
      <c r="I20" s="28">
        <v>5</v>
      </c>
    </row>
    <row r="21" spans="2:9" s="17" customFormat="1" ht="17.100000000000001" customHeight="1" thickBot="1" x14ac:dyDescent="0.25">
      <c r="B21" s="39" t="s">
        <v>17</v>
      </c>
      <c r="C21" s="28">
        <v>1</v>
      </c>
      <c r="D21" s="28">
        <v>2</v>
      </c>
      <c r="E21" s="28">
        <v>3</v>
      </c>
      <c r="F21" s="28">
        <v>2</v>
      </c>
      <c r="G21" s="28">
        <v>1</v>
      </c>
      <c r="H21" s="28">
        <v>0</v>
      </c>
      <c r="I21" s="28">
        <v>3</v>
      </c>
    </row>
    <row r="22" spans="2:9" s="17" customFormat="1" ht="17.100000000000001" customHeight="1" thickBot="1" x14ac:dyDescent="0.25">
      <c r="B22" s="40" t="s">
        <v>25</v>
      </c>
      <c r="C22" s="42">
        <f t="shared" ref="C22" si="0">SUM(C5:C21)</f>
        <v>305</v>
      </c>
      <c r="D22" s="42">
        <f t="shared" ref="D22:G22" si="1">SUM(D5:D21)</f>
        <v>306</v>
      </c>
      <c r="E22" s="42">
        <f t="shared" si="1"/>
        <v>263</v>
      </c>
      <c r="F22" s="42">
        <f t="shared" si="1"/>
        <v>313</v>
      </c>
      <c r="G22" s="42">
        <f t="shared" si="1"/>
        <v>292</v>
      </c>
      <c r="H22" s="42">
        <f>SUM(H5:H21)</f>
        <v>301</v>
      </c>
      <c r="I22" s="42">
        <v>239</v>
      </c>
    </row>
    <row r="25" spans="2:9" ht="39" customHeight="1" x14ac:dyDescent="0.2">
      <c r="B25" s="17"/>
      <c r="C25" s="26" t="s">
        <v>590</v>
      </c>
      <c r="D25" s="26" t="s">
        <v>599</v>
      </c>
      <c r="E25" s="26" t="s">
        <v>601</v>
      </c>
    </row>
    <row r="26" spans="2:9" ht="17.100000000000001" customHeight="1" thickBot="1" x14ac:dyDescent="0.25">
      <c r="B26" s="39" t="s">
        <v>12</v>
      </c>
      <c r="C26" s="29">
        <f t="shared" ref="C26:E41" si="2">+(G5-C5)/C5</f>
        <v>-0.16216216216216217</v>
      </c>
      <c r="D26" s="29">
        <f t="shared" si="2"/>
        <v>8.7499999999999994E-2</v>
      </c>
      <c r="E26" s="29">
        <f t="shared" si="2"/>
        <v>-0.24324324324324326</v>
      </c>
    </row>
    <row r="27" spans="2:9" ht="17.100000000000001" customHeight="1" thickBot="1" x14ac:dyDescent="0.25">
      <c r="B27" s="39" t="s">
        <v>13</v>
      </c>
      <c r="C27" s="29">
        <f t="shared" si="2"/>
        <v>-0.25</v>
      </c>
      <c r="D27" s="29">
        <f t="shared" si="2"/>
        <v>0.66666666666666663</v>
      </c>
      <c r="E27" s="29">
        <f t="shared" si="2"/>
        <v>0</v>
      </c>
    </row>
    <row r="28" spans="2:9" ht="17.100000000000001" customHeight="1" thickBot="1" x14ac:dyDescent="0.25">
      <c r="B28" s="39" t="s">
        <v>563</v>
      </c>
      <c r="C28" s="29">
        <f t="shared" si="2"/>
        <v>0.14285714285714285</v>
      </c>
      <c r="D28" s="29">
        <f t="shared" si="2"/>
        <v>0.2</v>
      </c>
      <c r="E28" s="29">
        <f t="shared" si="2"/>
        <v>0.33333333333333331</v>
      </c>
    </row>
    <row r="29" spans="2:9" ht="17.100000000000001" customHeight="1" thickBot="1" x14ac:dyDescent="0.25">
      <c r="B29" s="39" t="s">
        <v>53</v>
      </c>
      <c r="C29" s="29">
        <f t="shared" si="2"/>
        <v>-0.25</v>
      </c>
      <c r="D29" s="29">
        <f t="shared" si="2"/>
        <v>0.2</v>
      </c>
      <c r="E29" s="29">
        <f t="shared" si="2"/>
        <v>-0.90909090909090906</v>
      </c>
    </row>
    <row r="30" spans="2:9" ht="17.100000000000001" customHeight="1" thickBot="1" x14ac:dyDescent="0.25">
      <c r="B30" s="39" t="s">
        <v>14</v>
      </c>
      <c r="C30" s="29">
        <f t="shared" si="2"/>
        <v>0.875</v>
      </c>
      <c r="D30" s="29">
        <f t="shared" si="2"/>
        <v>0.53846153846153844</v>
      </c>
      <c r="E30" s="29">
        <f t="shared" si="2"/>
        <v>0.25</v>
      </c>
    </row>
    <row r="31" spans="2:9" ht="17.100000000000001" customHeight="1" thickBot="1" x14ac:dyDescent="0.25">
      <c r="B31" s="39" t="s">
        <v>15</v>
      </c>
      <c r="C31" s="29">
        <f t="shared" si="2"/>
        <v>0.33333333333333331</v>
      </c>
      <c r="D31" s="29">
        <f t="shared" si="2"/>
        <v>0.5</v>
      </c>
      <c r="E31" s="29">
        <f t="shared" si="2"/>
        <v>4</v>
      </c>
    </row>
    <row r="32" spans="2:9" ht="17.100000000000001" customHeight="1" thickBot="1" x14ac:dyDescent="0.25">
      <c r="B32" s="39" t="s">
        <v>52</v>
      </c>
      <c r="C32" s="29">
        <f t="shared" si="2"/>
        <v>-0.4</v>
      </c>
      <c r="D32" s="29">
        <f t="shared" si="2"/>
        <v>-0.27272727272727271</v>
      </c>
      <c r="E32" s="29">
        <f t="shared" si="2"/>
        <v>-0.16666666666666666</v>
      </c>
    </row>
    <row r="33" spans="1:26" ht="17.100000000000001" customHeight="1" thickBot="1" x14ac:dyDescent="0.25">
      <c r="B33" s="39" t="s">
        <v>36</v>
      </c>
      <c r="C33" s="29">
        <f t="shared" si="2"/>
        <v>-0.25</v>
      </c>
      <c r="D33" s="29">
        <f t="shared" si="2"/>
        <v>-0.23076923076923078</v>
      </c>
      <c r="E33" s="29">
        <f t="shared" si="2"/>
        <v>-0.4</v>
      </c>
    </row>
    <row r="34" spans="1:26" ht="17.100000000000001" customHeight="1" thickBot="1" x14ac:dyDescent="0.25">
      <c r="B34" s="39" t="s">
        <v>23</v>
      </c>
      <c r="C34" s="29">
        <f t="shared" si="2"/>
        <v>-0.20833333333333334</v>
      </c>
      <c r="D34" s="29">
        <f t="shared" si="2"/>
        <v>-0.1951219512195122</v>
      </c>
      <c r="E34" s="29">
        <f t="shared" si="2"/>
        <v>0.2857142857142857</v>
      </c>
    </row>
    <row r="35" spans="1:26" ht="17.100000000000001" customHeight="1" thickBot="1" x14ac:dyDescent="0.25">
      <c r="B35" s="39" t="s">
        <v>54</v>
      </c>
      <c r="C35" s="29">
        <f t="shared" si="2"/>
        <v>0.14583333333333334</v>
      </c>
      <c r="D35" s="29">
        <f t="shared" si="2"/>
        <v>0.25</v>
      </c>
      <c r="E35" s="29">
        <f t="shared" si="2"/>
        <v>-0.25</v>
      </c>
    </row>
    <row r="36" spans="1:26" ht="17.100000000000001" customHeight="1" thickBot="1" x14ac:dyDescent="0.25">
      <c r="B36" s="39" t="s">
        <v>24</v>
      </c>
      <c r="C36" s="29">
        <f t="shared" si="2"/>
        <v>-0.4</v>
      </c>
      <c r="D36" s="29">
        <f t="shared" si="2"/>
        <v>3</v>
      </c>
      <c r="E36" s="29">
        <f t="shared" si="2"/>
        <v>0.75</v>
      </c>
    </row>
    <row r="37" spans="1:26" ht="17.100000000000001" customHeight="1" thickBot="1" x14ac:dyDescent="0.25">
      <c r="B37" s="39" t="s">
        <v>16</v>
      </c>
      <c r="C37" s="29">
        <f t="shared" si="2"/>
        <v>1</v>
      </c>
      <c r="D37" s="29">
        <f t="shared" si="2"/>
        <v>8.3333333333333329E-2</v>
      </c>
      <c r="E37" s="29">
        <f t="shared" si="2"/>
        <v>0</v>
      </c>
    </row>
    <row r="38" spans="1:26" ht="17.100000000000001" customHeight="1" thickBot="1" x14ac:dyDescent="0.25">
      <c r="B38" s="39" t="s">
        <v>564</v>
      </c>
      <c r="C38" s="29">
        <f t="shared" si="2"/>
        <v>0.15625</v>
      </c>
      <c r="D38" s="29">
        <f t="shared" si="2"/>
        <v>-0.33333333333333331</v>
      </c>
      <c r="E38" s="29">
        <f t="shared" si="2"/>
        <v>0.30769230769230771</v>
      </c>
    </row>
    <row r="39" spans="1:26" ht="17.100000000000001" customHeight="1" thickBot="1" x14ac:dyDescent="0.25">
      <c r="B39" s="39" t="s">
        <v>565</v>
      </c>
      <c r="C39" s="29">
        <f t="shared" si="2"/>
        <v>-0.5714285714285714</v>
      </c>
      <c r="D39" s="29">
        <f t="shared" si="2"/>
        <v>-0.33333333333333331</v>
      </c>
      <c r="E39" s="29">
        <f t="shared" si="2"/>
        <v>-0.61538461538461542</v>
      </c>
    </row>
    <row r="40" spans="1:26" ht="17.100000000000001" customHeight="1" thickBot="1" x14ac:dyDescent="0.25">
      <c r="B40" s="39" t="s">
        <v>566</v>
      </c>
      <c r="C40" s="29">
        <f t="shared" si="2"/>
        <v>0</v>
      </c>
      <c r="D40" s="29">
        <f t="shared" si="2"/>
        <v>0</v>
      </c>
      <c r="E40" s="29">
        <f t="shared" si="2"/>
        <v>-0.66666666666666663</v>
      </c>
    </row>
    <row r="41" spans="1:26" ht="17.100000000000001" customHeight="1" thickBot="1" x14ac:dyDescent="0.25">
      <c r="B41" s="39" t="s">
        <v>37</v>
      </c>
      <c r="C41" s="29">
        <f t="shared" si="2"/>
        <v>0</v>
      </c>
      <c r="D41" s="29">
        <f t="shared" si="2"/>
        <v>-0.6</v>
      </c>
      <c r="E41" s="29">
        <f t="shared" si="2"/>
        <v>0</v>
      </c>
    </row>
    <row r="42" spans="1:26" ht="17.100000000000001" customHeight="1" thickBot="1" x14ac:dyDescent="0.25">
      <c r="B42" s="39" t="s">
        <v>17</v>
      </c>
      <c r="C42" s="49" t="s">
        <v>586</v>
      </c>
      <c r="D42" s="49">
        <f t="shared" ref="D42:E43" si="3">+(H21-D21)/D21</f>
        <v>-1</v>
      </c>
      <c r="E42" s="49">
        <f t="shared" si="3"/>
        <v>0</v>
      </c>
    </row>
    <row r="43" spans="1:26" ht="17.100000000000001" customHeight="1" thickBot="1" x14ac:dyDescent="0.25">
      <c r="B43" s="40" t="s">
        <v>25</v>
      </c>
      <c r="C43" s="43">
        <f>+(G22-C22)/C22</f>
        <v>-4.2622950819672129E-2</v>
      </c>
      <c r="D43" s="43">
        <f t="shared" si="3"/>
        <v>-1.6339869281045753E-2</v>
      </c>
      <c r="E43" s="43">
        <f t="shared" si="3"/>
        <v>-9.125475285171103E-2</v>
      </c>
    </row>
    <row r="46" spans="1:26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6" ht="39" customHeight="1" x14ac:dyDescent="0.2">
      <c r="A49" s="65"/>
      <c r="B49" s="65"/>
      <c r="C49" s="25" t="s">
        <v>572</v>
      </c>
      <c r="D49" s="25" t="s">
        <v>585</v>
      </c>
      <c r="E49" s="25" t="s">
        <v>587</v>
      </c>
      <c r="F49" s="41" t="s">
        <v>588</v>
      </c>
      <c r="G49" s="25" t="s">
        <v>589</v>
      </c>
      <c r="H49" s="25" t="s">
        <v>598</v>
      </c>
      <c r="I49" s="25" t="s">
        <v>600</v>
      </c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>
        <v>2022</v>
      </c>
      <c r="X49" s="65"/>
      <c r="Y49" s="65"/>
      <c r="Z49" s="65"/>
    </row>
    <row r="50" spans="1:26" ht="15" thickBot="1" x14ac:dyDescent="0.25">
      <c r="A50" s="65"/>
      <c r="B50" s="39" t="s">
        <v>574</v>
      </c>
      <c r="C50" s="64">
        <f t="shared" ref="C50:F67" si="4">+C5/$V50*100000</f>
        <v>0.85626493762862055</v>
      </c>
      <c r="D50" s="64">
        <f t="shared" si="4"/>
        <v>0.92569182446337361</v>
      </c>
      <c r="E50" s="64">
        <f t="shared" si="4"/>
        <v>0.85626493762862055</v>
      </c>
      <c r="F50" s="64">
        <f t="shared" si="4"/>
        <v>0.85626493762862055</v>
      </c>
      <c r="G50" s="64">
        <f>+G5/$W50*100000</f>
        <v>0.71577994615487628</v>
      </c>
      <c r="H50" s="64">
        <f>+H5/$W50*100000</f>
        <v>1.0044008921850685</v>
      </c>
      <c r="I50" s="64">
        <f>+I5/$W50*100000</f>
        <v>0.64651091910763026</v>
      </c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>
        <v>8635689</v>
      </c>
      <c r="V50" s="65">
        <v>8642185</v>
      </c>
      <c r="W50" s="65">
        <v>8661880</v>
      </c>
      <c r="X50" s="65"/>
      <c r="Y50" s="65"/>
      <c r="Z50" s="65"/>
    </row>
    <row r="51" spans="1:26" ht="15" thickBot="1" x14ac:dyDescent="0.25">
      <c r="A51" s="65"/>
      <c r="B51" s="39" t="s">
        <v>575</v>
      </c>
      <c r="C51" s="64">
        <f t="shared" si="4"/>
        <v>0.30159976052979015</v>
      </c>
      <c r="D51" s="64">
        <f t="shared" si="4"/>
        <v>0.2261998203973426</v>
      </c>
      <c r="E51" s="64">
        <f t="shared" si="4"/>
        <v>0.30159976052979015</v>
      </c>
      <c r="F51" s="64">
        <f t="shared" si="4"/>
        <v>0.3769997006622377</v>
      </c>
      <c r="G51" s="64">
        <f t="shared" ref="G51:H67" si="5">+G6/$W51*100000</f>
        <v>0.22635666869381638</v>
      </c>
      <c r="H51" s="64">
        <f t="shared" si="5"/>
        <v>0.37726111448969402</v>
      </c>
      <c r="I51" s="64">
        <f t="shared" ref="I51" si="6">+I6/$W51*100000</f>
        <v>0.30180889159175517</v>
      </c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>
        <v>1329391</v>
      </c>
      <c r="V51" s="65">
        <v>1326261</v>
      </c>
      <c r="W51" s="65">
        <v>1325342</v>
      </c>
      <c r="X51" s="65"/>
      <c r="Y51" s="65"/>
      <c r="Z51" s="65"/>
    </row>
    <row r="52" spans="1:26" ht="15" thickBot="1" x14ac:dyDescent="0.25">
      <c r="A52" s="65"/>
      <c r="B52" s="39" t="s">
        <v>576</v>
      </c>
      <c r="C52" s="64">
        <f t="shared" si="4"/>
        <v>0.69184180147698349</v>
      </c>
      <c r="D52" s="64">
        <f t="shared" si="4"/>
        <v>0.4941727153407024</v>
      </c>
      <c r="E52" s="64">
        <f t="shared" si="4"/>
        <v>0.29650362920442147</v>
      </c>
      <c r="F52" s="64">
        <f t="shared" si="4"/>
        <v>0.29650362920442147</v>
      </c>
      <c r="G52" s="64">
        <f t="shared" si="5"/>
        <v>0.79641692027567967</v>
      </c>
      <c r="H52" s="64">
        <f t="shared" si="5"/>
        <v>0.5973126902067597</v>
      </c>
      <c r="I52" s="64">
        <f t="shared" ref="I52" si="7">+I7/$W52*100000</f>
        <v>0.39820846013783984</v>
      </c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>
        <v>1018784</v>
      </c>
      <c r="V52" s="65">
        <v>1011792</v>
      </c>
      <c r="W52" s="65">
        <v>1004499</v>
      </c>
      <c r="X52" s="65"/>
      <c r="Y52" s="65"/>
      <c r="Z52" s="65"/>
    </row>
    <row r="53" spans="1:26" ht="15" thickBot="1" x14ac:dyDescent="0.25">
      <c r="A53" s="65"/>
      <c r="B53" s="39" t="s">
        <v>53</v>
      </c>
      <c r="C53" s="64">
        <f t="shared" si="4"/>
        <v>0.34100364191889571</v>
      </c>
      <c r="D53" s="64">
        <f t="shared" si="4"/>
        <v>0.42625455239861965</v>
      </c>
      <c r="E53" s="64">
        <f t="shared" si="4"/>
        <v>0.93776001527696318</v>
      </c>
      <c r="F53" s="64">
        <f t="shared" si="4"/>
        <v>0.59675637335806753</v>
      </c>
      <c r="G53" s="64">
        <f t="shared" si="5"/>
        <v>0.25504695414425799</v>
      </c>
      <c r="H53" s="64">
        <f t="shared" si="5"/>
        <v>0.51009390828851597</v>
      </c>
      <c r="I53" s="64">
        <f t="shared" ref="I53" si="8">+I8/$W53*100000</f>
        <v>8.5015651381419324E-2</v>
      </c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>
        <v>1171543</v>
      </c>
      <c r="V53" s="65">
        <v>1173008</v>
      </c>
      <c r="W53" s="65">
        <v>1176254</v>
      </c>
      <c r="X53" s="65"/>
      <c r="Y53" s="65"/>
      <c r="Z53" s="65"/>
    </row>
    <row r="54" spans="1:26" ht="15" thickBot="1" x14ac:dyDescent="0.25">
      <c r="A54" s="65"/>
      <c r="B54" s="39" t="s">
        <v>14</v>
      </c>
      <c r="C54" s="64">
        <f t="shared" si="4"/>
        <v>0.36816411283493727</v>
      </c>
      <c r="D54" s="64">
        <f t="shared" si="4"/>
        <v>0.59826668335677313</v>
      </c>
      <c r="E54" s="64">
        <f t="shared" si="4"/>
        <v>0.55224616925240599</v>
      </c>
      <c r="F54" s="64">
        <f t="shared" si="4"/>
        <v>0.92041028208734321</v>
      </c>
      <c r="G54" s="64">
        <f t="shared" si="5"/>
        <v>0.68920774191651213</v>
      </c>
      <c r="H54" s="64">
        <f t="shared" si="5"/>
        <v>0.91894365588868288</v>
      </c>
      <c r="I54" s="64">
        <f t="shared" ref="I54" si="9">+I9/$W54*100000</f>
        <v>0.68920774191651213</v>
      </c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>
        <v>2175952</v>
      </c>
      <c r="V54" s="65">
        <v>2172944</v>
      </c>
      <c r="W54" s="65">
        <v>2176412</v>
      </c>
      <c r="X54" s="65"/>
      <c r="Y54" s="65"/>
      <c r="Z54" s="65"/>
    </row>
    <row r="55" spans="1:26" ht="15" thickBot="1" x14ac:dyDescent="0.25">
      <c r="A55" s="65"/>
      <c r="B55" s="39" t="s">
        <v>15</v>
      </c>
      <c r="C55" s="64">
        <f t="shared" si="4"/>
        <v>0.51325304915082282</v>
      </c>
      <c r="D55" s="64">
        <f t="shared" si="4"/>
        <v>0.3421686994338819</v>
      </c>
      <c r="E55" s="64">
        <f t="shared" si="4"/>
        <v>0.17108434971694095</v>
      </c>
      <c r="F55" s="64">
        <f t="shared" si="4"/>
        <v>0.17108434971694095</v>
      </c>
      <c r="G55" s="64">
        <f t="shared" si="5"/>
        <v>0.68350130377873697</v>
      </c>
      <c r="H55" s="64">
        <f t="shared" si="5"/>
        <v>0.51262597783405273</v>
      </c>
      <c r="I55" s="64">
        <f t="shared" ref="I55" si="10">+I10/$W55*100000</f>
        <v>0.85437662972342121</v>
      </c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>
        <v>582905</v>
      </c>
      <c r="V55" s="65">
        <v>584507</v>
      </c>
      <c r="W55" s="65">
        <v>585222</v>
      </c>
      <c r="X55" s="65"/>
      <c r="Y55" s="65"/>
      <c r="Z55" s="65"/>
    </row>
    <row r="56" spans="1:26" ht="15" thickBot="1" x14ac:dyDescent="0.25">
      <c r="A56" s="65"/>
      <c r="B56" s="39" t="s">
        <v>577</v>
      </c>
      <c r="C56" s="64">
        <f t="shared" si="4"/>
        <v>0.62942195146821067</v>
      </c>
      <c r="D56" s="64">
        <f t="shared" si="4"/>
        <v>0.46157609774335445</v>
      </c>
      <c r="E56" s="64">
        <f t="shared" si="4"/>
        <v>0.50353756117456849</v>
      </c>
      <c r="F56" s="64">
        <f t="shared" si="4"/>
        <v>0.37765317088092637</v>
      </c>
      <c r="G56" s="64">
        <f t="shared" si="5"/>
        <v>0.37973658095308821</v>
      </c>
      <c r="H56" s="64">
        <f t="shared" si="5"/>
        <v>0.33754362751385619</v>
      </c>
      <c r="I56" s="64">
        <f t="shared" ref="I56" si="11">+I11/$W56*100000</f>
        <v>0.42192953439232017</v>
      </c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>
        <v>2394918</v>
      </c>
      <c r="V56" s="65">
        <v>2383139</v>
      </c>
      <c r="W56" s="65">
        <v>2370064</v>
      </c>
      <c r="X56" s="65"/>
      <c r="Y56" s="65"/>
      <c r="Z56" s="65"/>
    </row>
    <row r="57" spans="1:26" ht="15" thickBot="1" x14ac:dyDescent="0.25">
      <c r="A57" s="65"/>
      <c r="B57" s="39" t="s">
        <v>578</v>
      </c>
      <c r="C57" s="64">
        <f t="shared" si="4"/>
        <v>0.78065459839712092</v>
      </c>
      <c r="D57" s="64">
        <f t="shared" si="4"/>
        <v>0.63428186119766072</v>
      </c>
      <c r="E57" s="64">
        <f t="shared" si="4"/>
        <v>0.24395456199910029</v>
      </c>
      <c r="F57" s="64">
        <f t="shared" si="4"/>
        <v>0.58549094879784069</v>
      </c>
      <c r="G57" s="64">
        <f t="shared" si="5"/>
        <v>0.58474032413130728</v>
      </c>
      <c r="H57" s="64">
        <f t="shared" si="5"/>
        <v>0.48728360344275612</v>
      </c>
      <c r="I57" s="64">
        <f t="shared" ref="I57" si="12">+I12/$W57*100000</f>
        <v>0.14618508103282682</v>
      </c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>
        <v>2045221</v>
      </c>
      <c r="V57" s="65">
        <v>2049562</v>
      </c>
      <c r="W57" s="65">
        <v>2052193</v>
      </c>
      <c r="X57" s="65"/>
      <c r="Y57" s="65"/>
      <c r="Z57" s="65"/>
    </row>
    <row r="58" spans="1:26" ht="15" thickBot="1" x14ac:dyDescent="0.25">
      <c r="A58" s="65"/>
      <c r="B58" s="39" t="s">
        <v>23</v>
      </c>
      <c r="C58" s="64">
        <f t="shared" si="4"/>
        <v>0.61828882898929616</v>
      </c>
      <c r="D58" s="64">
        <f t="shared" si="4"/>
        <v>0.52812170809502379</v>
      </c>
      <c r="E58" s="64">
        <f t="shared" si="4"/>
        <v>0.45083560447136178</v>
      </c>
      <c r="F58" s="64">
        <f t="shared" si="4"/>
        <v>0.6826939153423478</v>
      </c>
      <c r="G58" s="64">
        <f t="shared" si="5"/>
        <v>0.48822466351684668</v>
      </c>
      <c r="H58" s="64">
        <f t="shared" si="5"/>
        <v>0.42398457621199842</v>
      </c>
      <c r="I58" s="64">
        <f t="shared" ref="I58" si="13">+I13/$W58*100000</f>
        <v>0.57816078574363428</v>
      </c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>
        <v>7780479</v>
      </c>
      <c r="V58" s="65">
        <v>7763362</v>
      </c>
      <c r="W58" s="65">
        <v>7783302</v>
      </c>
      <c r="X58" s="65"/>
      <c r="Y58" s="65"/>
      <c r="Z58" s="65"/>
    </row>
    <row r="59" spans="1:26" ht="15" thickBot="1" x14ac:dyDescent="0.25">
      <c r="A59" s="65"/>
      <c r="B59" s="39" t="s">
        <v>579</v>
      </c>
      <c r="C59" s="64">
        <f t="shared" si="4"/>
        <v>0.94896580520341678</v>
      </c>
      <c r="D59" s="64">
        <f t="shared" si="4"/>
        <v>0.79080483766951393</v>
      </c>
      <c r="E59" s="64">
        <f t="shared" si="4"/>
        <v>0.86988532143646546</v>
      </c>
      <c r="F59" s="64">
        <f t="shared" si="4"/>
        <v>0.90942556331994107</v>
      </c>
      <c r="G59" s="64">
        <f t="shared" si="5"/>
        <v>1.0803720172647377</v>
      </c>
      <c r="H59" s="64">
        <f t="shared" si="5"/>
        <v>0.98215637933157984</v>
      </c>
      <c r="I59" s="64">
        <f t="shared" ref="I59" si="14">+I14/$W59*100000</f>
        <v>0.64822321035884256</v>
      </c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>
        <v>5057353</v>
      </c>
      <c r="V59" s="65">
        <v>5058138</v>
      </c>
      <c r="W59" s="65">
        <v>5090839</v>
      </c>
      <c r="X59" s="65"/>
      <c r="Y59" s="65"/>
      <c r="Z59" s="65"/>
    </row>
    <row r="60" spans="1:26" ht="15" thickBot="1" x14ac:dyDescent="0.25">
      <c r="A60" s="65"/>
      <c r="B60" s="39" t="s">
        <v>24</v>
      </c>
      <c r="C60" s="64">
        <f t="shared" si="4"/>
        <v>0.47192027190158387</v>
      </c>
      <c r="D60" s="64">
        <f t="shared" si="4"/>
        <v>0.28315216314095032</v>
      </c>
      <c r="E60" s="64">
        <f t="shared" si="4"/>
        <v>0.37753621752126709</v>
      </c>
      <c r="F60" s="64">
        <f t="shared" si="4"/>
        <v>0.37753621752126709</v>
      </c>
      <c r="G60" s="64">
        <f t="shared" si="5"/>
        <v>0.28456383478223751</v>
      </c>
      <c r="H60" s="64">
        <f t="shared" si="5"/>
        <v>1.13825533912895</v>
      </c>
      <c r="I60" s="64">
        <f t="shared" ref="I60" si="15">+I15/$W60*100000</f>
        <v>0.66398228115855418</v>
      </c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>
        <v>1063987</v>
      </c>
      <c r="V60" s="65">
        <v>1059501</v>
      </c>
      <c r="W60" s="65">
        <v>1054245</v>
      </c>
      <c r="X60" s="65"/>
      <c r="Y60" s="65"/>
      <c r="Z60" s="65"/>
    </row>
    <row r="61" spans="1:26" ht="15" thickBot="1" x14ac:dyDescent="0.25">
      <c r="A61" s="65"/>
      <c r="B61" s="39" t="s">
        <v>16</v>
      </c>
      <c r="C61" s="64">
        <f t="shared" si="4"/>
        <v>0.37096872919097285</v>
      </c>
      <c r="D61" s="64">
        <f t="shared" si="4"/>
        <v>0.44516247502916739</v>
      </c>
      <c r="E61" s="64">
        <f t="shared" si="4"/>
        <v>0.29677498335277824</v>
      </c>
      <c r="F61" s="64">
        <f t="shared" si="4"/>
        <v>0.18548436459548642</v>
      </c>
      <c r="G61" s="64">
        <f t="shared" si="5"/>
        <v>0.74372887809986199</v>
      </c>
      <c r="H61" s="64">
        <f t="shared" si="5"/>
        <v>0.48342377076491022</v>
      </c>
      <c r="I61" s="64">
        <f t="shared" ref="I61" si="16">+I16/$W61*100000</f>
        <v>0.29749155123994475</v>
      </c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>
        <v>2701819</v>
      </c>
      <c r="V61" s="65">
        <v>2695645</v>
      </c>
      <c r="W61" s="65">
        <v>2689152</v>
      </c>
      <c r="X61" s="65"/>
      <c r="Y61" s="65"/>
      <c r="Z61" s="65"/>
    </row>
    <row r="62" spans="1:26" ht="15" thickBot="1" x14ac:dyDescent="0.25">
      <c r="A62" s="65"/>
      <c r="B62" s="39" t="s">
        <v>580</v>
      </c>
      <c r="C62" s="64">
        <f t="shared" si="4"/>
        <v>0.47398622862636863</v>
      </c>
      <c r="D62" s="64">
        <f t="shared" si="4"/>
        <v>0.62210692507210885</v>
      </c>
      <c r="E62" s="64">
        <f t="shared" si="4"/>
        <v>0.38511381075892448</v>
      </c>
      <c r="F62" s="64">
        <f t="shared" si="4"/>
        <v>0.6369189947166829</v>
      </c>
      <c r="G62" s="64">
        <f t="shared" si="5"/>
        <v>0.54859873057219144</v>
      </c>
      <c r="H62" s="64">
        <f t="shared" si="5"/>
        <v>0.41515579610868542</v>
      </c>
      <c r="I62" s="64">
        <f t="shared" ref="I62" si="17">+I17/$W62*100000</f>
        <v>0.50411775241768941</v>
      </c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>
        <v>6779888</v>
      </c>
      <c r="V62" s="65">
        <v>6751251</v>
      </c>
      <c r="W62" s="65">
        <v>6744456</v>
      </c>
      <c r="X62" s="65"/>
      <c r="Y62" s="65"/>
      <c r="Z62" s="65"/>
    </row>
    <row r="63" spans="1:26" ht="15" thickBot="1" x14ac:dyDescent="0.25">
      <c r="A63" s="65"/>
      <c r="B63" s="39" t="s">
        <v>581</v>
      </c>
      <c r="C63" s="64">
        <f t="shared" si="4"/>
        <v>0.92197096318306526</v>
      </c>
      <c r="D63" s="64">
        <f t="shared" si="4"/>
        <v>0.98782603198185559</v>
      </c>
      <c r="E63" s="64">
        <f t="shared" si="4"/>
        <v>0.85611589438427482</v>
      </c>
      <c r="F63" s="64">
        <f t="shared" si="4"/>
        <v>0.98782603198185559</v>
      </c>
      <c r="G63" s="64">
        <f t="shared" si="5"/>
        <v>0.39178837681422507</v>
      </c>
      <c r="H63" s="64">
        <f t="shared" si="5"/>
        <v>0.65298062802370838</v>
      </c>
      <c r="I63" s="64">
        <f t="shared" ref="I63" si="18">+I18/$W63*100000</f>
        <v>0.32649031401185419</v>
      </c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>
        <v>1511251</v>
      </c>
      <c r="V63" s="65">
        <v>1518486</v>
      </c>
      <c r="W63" s="65">
        <v>1531439</v>
      </c>
      <c r="X63" s="65"/>
      <c r="Y63" s="65"/>
      <c r="Z63" s="65"/>
    </row>
    <row r="64" spans="1:26" ht="15" thickBot="1" x14ac:dyDescent="0.25">
      <c r="A64" s="65"/>
      <c r="B64" s="39" t="s">
        <v>582</v>
      </c>
      <c r="C64" s="64">
        <f t="shared" si="4"/>
        <v>0.90697874797630362</v>
      </c>
      <c r="D64" s="64">
        <f t="shared" si="4"/>
        <v>0.60465249865086912</v>
      </c>
      <c r="E64" s="64">
        <f t="shared" si="4"/>
        <v>0.45348937398815181</v>
      </c>
      <c r="F64" s="64">
        <f t="shared" si="4"/>
        <v>1.3604681219644557</v>
      </c>
      <c r="G64" s="64">
        <f t="shared" si="5"/>
        <v>0.90414278222816946</v>
      </c>
      <c r="H64" s="64">
        <f t="shared" si="5"/>
        <v>0.60276185481877964</v>
      </c>
      <c r="I64" s="64">
        <f t="shared" ref="I64" si="19">+I19/$W64*100000</f>
        <v>0.15069046370469491</v>
      </c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>
        <v>661197</v>
      </c>
      <c r="V64" s="65">
        <v>661537</v>
      </c>
      <c r="W64" s="65">
        <v>663612</v>
      </c>
      <c r="X64" s="65"/>
      <c r="Y64" s="65"/>
      <c r="Z64" s="65"/>
    </row>
    <row r="65" spans="1:26" ht="15" thickBot="1" x14ac:dyDescent="0.25">
      <c r="A65" s="65"/>
      <c r="B65" s="39" t="s">
        <v>583</v>
      </c>
      <c r="C65" s="64">
        <f t="shared" si="4"/>
        <v>0.45167261143102078</v>
      </c>
      <c r="D65" s="64">
        <f t="shared" si="4"/>
        <v>0.67750891714653116</v>
      </c>
      <c r="E65" s="64">
        <f t="shared" si="4"/>
        <v>0.22583630571551039</v>
      </c>
      <c r="F65" s="64">
        <f t="shared" si="4"/>
        <v>0.22583630571551039</v>
      </c>
      <c r="G65" s="64">
        <f t="shared" si="5"/>
        <v>0.45306249861249609</v>
      </c>
      <c r="H65" s="64">
        <f t="shared" si="5"/>
        <v>0.27183749916749766</v>
      </c>
      <c r="I65" s="64">
        <f t="shared" ref="I65" si="20">+I20/$W65*100000</f>
        <v>0.22653124930624804</v>
      </c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>
        <v>2220504</v>
      </c>
      <c r="V65" s="65">
        <v>2213993</v>
      </c>
      <c r="W65" s="65">
        <v>2207201</v>
      </c>
      <c r="X65" s="65"/>
      <c r="Y65" s="65"/>
      <c r="Z65" s="65"/>
    </row>
    <row r="66" spans="1:26" ht="15" thickBot="1" x14ac:dyDescent="0.25">
      <c r="A66" s="65"/>
      <c r="B66" s="39" t="s">
        <v>17</v>
      </c>
      <c r="C66" s="64">
        <f t="shared" si="4"/>
        <v>0.31269934583296854</v>
      </c>
      <c r="D66" s="64">
        <f t="shared" si="4"/>
        <v>0.62539869166593709</v>
      </c>
      <c r="E66" s="64">
        <f t="shared" si="4"/>
        <v>0.93809803749890552</v>
      </c>
      <c r="F66" s="64">
        <f t="shared" si="4"/>
        <v>0.62539869166593709</v>
      </c>
      <c r="G66" s="64">
        <f t="shared" si="5"/>
        <v>0.31300374039469775</v>
      </c>
      <c r="H66" s="64">
        <f t="shared" si="5"/>
        <v>0</v>
      </c>
      <c r="I66" s="64">
        <f t="shared" ref="I66" si="21">+I21/$W66*100000</f>
        <v>0.93901122118409319</v>
      </c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>
        <v>319914</v>
      </c>
      <c r="V66" s="65">
        <v>319796</v>
      </c>
      <c r="W66" s="65">
        <v>319485</v>
      </c>
      <c r="X66" s="65"/>
      <c r="Y66" s="65"/>
      <c r="Z66" s="65"/>
    </row>
    <row r="67" spans="1:26" ht="15" thickBot="1" x14ac:dyDescent="0.25">
      <c r="A67" s="65"/>
      <c r="B67" s="40" t="s">
        <v>25</v>
      </c>
      <c r="C67" s="66">
        <f t="shared" si="4"/>
        <v>0.643662153173992</v>
      </c>
      <c r="D67" s="66">
        <f t="shared" si="4"/>
        <v>0.64577252088931658</v>
      </c>
      <c r="E67" s="66">
        <f t="shared" si="4"/>
        <v>0.55502670913036034</v>
      </c>
      <c r="F67" s="66">
        <f t="shared" si="4"/>
        <v>0.66054509489658852</v>
      </c>
      <c r="G67" s="66">
        <f t="shared" si="5"/>
        <v>0.61557146629776782</v>
      </c>
      <c r="H67" s="66">
        <f t="shared" si="5"/>
        <v>0.63454455943708266</v>
      </c>
      <c r="I67" s="66">
        <f t="shared" ref="I67" si="22">+I22/$W67*100000</f>
        <v>0.50384102892180316</v>
      </c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>
        <v>47450795</v>
      </c>
      <c r="V67" s="65">
        <v>47385107</v>
      </c>
      <c r="W67" s="65">
        <v>47435597</v>
      </c>
      <c r="X67" s="65"/>
      <c r="Y67" s="65"/>
      <c r="Z67" s="65"/>
    </row>
    <row r="68" spans="1:26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AB68"/>
  <sheetViews>
    <sheetView zoomScaleNormal="100" workbookViewId="0">
      <selection activeCell="B1" sqref="B1"/>
    </sheetView>
  </sheetViews>
  <sheetFormatPr baseColWidth="10" defaultColWidth="9.140625" defaultRowHeight="12.75" x14ac:dyDescent="0.2"/>
  <cols>
    <col min="1" max="1" width="1.5703125" style="2" customWidth="1"/>
    <col min="2" max="2" width="35.7109375" style="2" customWidth="1"/>
    <col min="3" max="19" width="12.28515625" style="2" customWidth="1"/>
    <col min="20" max="20" width="11.7109375" style="2" customWidth="1"/>
    <col min="21" max="21" width="12.28515625" style="2" hidden="1" customWidth="1"/>
    <col min="22" max="22" width="9.140625" style="2" hidden="1" customWidth="1"/>
    <col min="23" max="23" width="0.140625" style="2" hidden="1" customWidth="1"/>
    <col min="24" max="70" width="12.28515625" style="2" customWidth="1"/>
    <col min="71" max="16384" width="9.140625" style="2"/>
  </cols>
  <sheetData>
    <row r="1" spans="1:10" s="17" customFormat="1" ht="16.5" customHeight="1" x14ac:dyDescent="0.2">
      <c r="J1" s="6"/>
    </row>
    <row r="2" spans="1:10" s="17" customFormat="1" ht="39" customHeight="1" x14ac:dyDescent="0.2">
      <c r="A2" s="44"/>
      <c r="B2" s="45"/>
      <c r="C2" s="11"/>
      <c r="D2" s="11"/>
      <c r="E2" s="46"/>
    </row>
    <row r="3" spans="1:10" s="17" customFormat="1" ht="20.25" customHeight="1" x14ac:dyDescent="0.2"/>
    <row r="4" spans="1:10" s="17" customFormat="1" ht="39" customHeight="1" x14ac:dyDescent="0.2">
      <c r="C4" s="25" t="s">
        <v>572</v>
      </c>
      <c r="D4" s="25" t="s">
        <v>585</v>
      </c>
      <c r="E4" s="25" t="s">
        <v>587</v>
      </c>
      <c r="F4" s="41" t="s">
        <v>588</v>
      </c>
      <c r="G4" s="25" t="s">
        <v>589</v>
      </c>
      <c r="H4" s="25" t="s">
        <v>598</v>
      </c>
      <c r="I4" s="25" t="s">
        <v>600</v>
      </c>
    </row>
    <row r="5" spans="1:10" s="17" customFormat="1" ht="17.100000000000001" customHeight="1" thickBot="1" x14ac:dyDescent="0.25">
      <c r="B5" s="39" t="s">
        <v>12</v>
      </c>
      <c r="C5" s="28">
        <v>162</v>
      </c>
      <c r="D5" s="28">
        <v>131</v>
      </c>
      <c r="E5" s="28">
        <v>112</v>
      </c>
      <c r="F5" s="28">
        <v>121</v>
      </c>
      <c r="G5" s="28">
        <v>150</v>
      </c>
      <c r="H5" s="28">
        <v>117</v>
      </c>
      <c r="I5" s="28">
        <v>101</v>
      </c>
    </row>
    <row r="6" spans="1:10" s="17" customFormat="1" ht="17.100000000000001" customHeight="1" thickBot="1" x14ac:dyDescent="0.25">
      <c r="B6" s="39" t="s">
        <v>13</v>
      </c>
      <c r="C6" s="28">
        <v>17</v>
      </c>
      <c r="D6" s="28">
        <v>17</v>
      </c>
      <c r="E6" s="28">
        <v>12</v>
      </c>
      <c r="F6" s="28">
        <v>19</v>
      </c>
      <c r="G6" s="28">
        <v>20</v>
      </c>
      <c r="H6" s="28">
        <v>18</v>
      </c>
      <c r="I6" s="28">
        <v>14</v>
      </c>
    </row>
    <row r="7" spans="1:10" s="17" customFormat="1" ht="17.100000000000001" customHeight="1" thickBot="1" x14ac:dyDescent="0.25">
      <c r="B7" s="39" t="s">
        <v>563</v>
      </c>
      <c r="C7" s="28">
        <v>16</v>
      </c>
      <c r="D7" s="28">
        <v>15</v>
      </c>
      <c r="E7" s="28">
        <v>12</v>
      </c>
      <c r="F7" s="28">
        <v>16</v>
      </c>
      <c r="G7" s="28">
        <v>21</v>
      </c>
      <c r="H7" s="28">
        <v>23</v>
      </c>
      <c r="I7" s="28">
        <v>11</v>
      </c>
    </row>
    <row r="8" spans="1:10" s="17" customFormat="1" ht="17.100000000000001" customHeight="1" thickBot="1" x14ac:dyDescent="0.25">
      <c r="B8" s="39" t="s">
        <v>53</v>
      </c>
      <c r="C8" s="28">
        <v>21</v>
      </c>
      <c r="D8" s="28">
        <v>16</v>
      </c>
      <c r="E8" s="28">
        <v>15</v>
      </c>
      <c r="F8" s="28">
        <v>16</v>
      </c>
      <c r="G8" s="28">
        <v>17</v>
      </c>
      <c r="H8" s="28">
        <v>17</v>
      </c>
      <c r="I8" s="28">
        <v>13</v>
      </c>
    </row>
    <row r="9" spans="1:10" s="17" customFormat="1" ht="17.100000000000001" customHeight="1" thickBot="1" x14ac:dyDescent="0.25">
      <c r="B9" s="39" t="s">
        <v>14</v>
      </c>
      <c r="C9" s="28">
        <v>39</v>
      </c>
      <c r="D9" s="28">
        <v>37</v>
      </c>
      <c r="E9" s="28">
        <v>36</v>
      </c>
      <c r="F9" s="28">
        <v>42</v>
      </c>
      <c r="G9" s="28">
        <v>28</v>
      </c>
      <c r="H9" s="28">
        <v>29</v>
      </c>
      <c r="I9" s="28">
        <v>30</v>
      </c>
    </row>
    <row r="10" spans="1:10" s="17" customFormat="1" ht="17.100000000000001" customHeight="1" thickBot="1" x14ac:dyDescent="0.25">
      <c r="B10" s="39" t="s">
        <v>15</v>
      </c>
      <c r="C10" s="28">
        <v>9</v>
      </c>
      <c r="D10" s="28">
        <v>3</v>
      </c>
      <c r="E10" s="28">
        <v>8</v>
      </c>
      <c r="F10" s="28">
        <v>8</v>
      </c>
      <c r="G10" s="28">
        <v>12</v>
      </c>
      <c r="H10" s="28">
        <v>6</v>
      </c>
      <c r="I10" s="28">
        <v>8</v>
      </c>
    </row>
    <row r="11" spans="1:10" s="17" customFormat="1" ht="17.100000000000001" customHeight="1" thickBot="1" x14ac:dyDescent="0.25">
      <c r="B11" s="39" t="s">
        <v>52</v>
      </c>
      <c r="C11" s="28">
        <v>24</v>
      </c>
      <c r="D11" s="28">
        <v>40</v>
      </c>
      <c r="E11" s="28">
        <v>24</v>
      </c>
      <c r="F11" s="28">
        <v>33</v>
      </c>
      <c r="G11" s="28">
        <v>27</v>
      </c>
      <c r="H11" s="28">
        <v>27</v>
      </c>
      <c r="I11" s="28">
        <v>25</v>
      </c>
    </row>
    <row r="12" spans="1:10" s="17" customFormat="1" ht="17.100000000000001" customHeight="1" thickBot="1" x14ac:dyDescent="0.25">
      <c r="B12" s="39" t="s">
        <v>36</v>
      </c>
      <c r="C12" s="28">
        <v>26</v>
      </c>
      <c r="D12" s="28">
        <v>33</v>
      </c>
      <c r="E12" s="28">
        <v>20</v>
      </c>
      <c r="F12" s="28">
        <v>31</v>
      </c>
      <c r="G12" s="28">
        <v>32</v>
      </c>
      <c r="H12" s="28">
        <v>21</v>
      </c>
      <c r="I12" s="28">
        <v>24</v>
      </c>
    </row>
    <row r="13" spans="1:10" s="17" customFormat="1" ht="17.100000000000001" customHeight="1" thickBot="1" x14ac:dyDescent="0.25">
      <c r="B13" s="39" t="s">
        <v>23</v>
      </c>
      <c r="C13" s="28">
        <v>121</v>
      </c>
      <c r="D13" s="28">
        <v>123</v>
      </c>
      <c r="E13" s="28">
        <v>95</v>
      </c>
      <c r="F13" s="28">
        <v>108</v>
      </c>
      <c r="G13" s="28">
        <v>116</v>
      </c>
      <c r="H13" s="28">
        <v>112</v>
      </c>
      <c r="I13" s="28">
        <v>73</v>
      </c>
    </row>
    <row r="14" spans="1:10" s="17" customFormat="1" ht="17.100000000000001" customHeight="1" thickBot="1" x14ac:dyDescent="0.25">
      <c r="B14" s="39" t="s">
        <v>54</v>
      </c>
      <c r="C14" s="28">
        <v>86</v>
      </c>
      <c r="D14" s="28">
        <v>86</v>
      </c>
      <c r="E14" s="28">
        <v>81</v>
      </c>
      <c r="F14" s="28">
        <v>90</v>
      </c>
      <c r="G14" s="28">
        <v>96</v>
      </c>
      <c r="H14" s="28">
        <v>92</v>
      </c>
      <c r="I14" s="28">
        <v>72</v>
      </c>
    </row>
    <row r="15" spans="1:10" s="17" customFormat="1" ht="17.100000000000001" customHeight="1" thickBot="1" x14ac:dyDescent="0.25">
      <c r="B15" s="39" t="s">
        <v>24</v>
      </c>
      <c r="C15" s="28">
        <v>20</v>
      </c>
      <c r="D15" s="28">
        <v>24</v>
      </c>
      <c r="E15" s="28">
        <v>13</v>
      </c>
      <c r="F15" s="28">
        <v>17</v>
      </c>
      <c r="G15" s="28">
        <v>19</v>
      </c>
      <c r="H15" s="28">
        <v>23</v>
      </c>
      <c r="I15" s="28">
        <v>14</v>
      </c>
    </row>
    <row r="16" spans="1:10" s="17" customFormat="1" ht="17.100000000000001" customHeight="1" thickBot="1" x14ac:dyDescent="0.25">
      <c r="B16" s="39" t="s">
        <v>16</v>
      </c>
      <c r="C16" s="28">
        <v>31</v>
      </c>
      <c r="D16" s="28">
        <v>31</v>
      </c>
      <c r="E16" s="28">
        <v>22</v>
      </c>
      <c r="F16" s="28">
        <v>29</v>
      </c>
      <c r="G16" s="28">
        <v>36</v>
      </c>
      <c r="H16" s="28">
        <v>33</v>
      </c>
      <c r="I16" s="28">
        <v>24</v>
      </c>
    </row>
    <row r="17" spans="2:28" s="17" customFormat="1" ht="17.100000000000001" customHeight="1" thickBot="1" x14ac:dyDescent="0.25">
      <c r="B17" s="39" t="s">
        <v>564</v>
      </c>
      <c r="C17" s="28">
        <v>79</v>
      </c>
      <c r="D17" s="28">
        <v>94</v>
      </c>
      <c r="E17" s="28">
        <v>68</v>
      </c>
      <c r="F17" s="28">
        <v>85</v>
      </c>
      <c r="G17" s="28">
        <v>97</v>
      </c>
      <c r="H17" s="28">
        <v>76</v>
      </c>
      <c r="I17" s="28">
        <v>67</v>
      </c>
    </row>
    <row r="18" spans="2:28" s="17" customFormat="1" ht="17.100000000000001" customHeight="1" thickBot="1" x14ac:dyDescent="0.25">
      <c r="B18" s="39" t="s">
        <v>565</v>
      </c>
      <c r="C18" s="28">
        <v>34</v>
      </c>
      <c r="D18" s="28">
        <v>38</v>
      </c>
      <c r="E18" s="28">
        <v>9</v>
      </c>
      <c r="F18" s="28">
        <v>25</v>
      </c>
      <c r="G18" s="28">
        <v>14</v>
      </c>
      <c r="H18" s="28">
        <v>15</v>
      </c>
      <c r="I18" s="28">
        <v>13</v>
      </c>
    </row>
    <row r="19" spans="2:28" s="17" customFormat="1" ht="17.100000000000001" customHeight="1" thickBot="1" x14ac:dyDescent="0.25">
      <c r="B19" s="39" t="s">
        <v>566</v>
      </c>
      <c r="C19" s="28">
        <v>14</v>
      </c>
      <c r="D19" s="28">
        <v>23</v>
      </c>
      <c r="E19" s="28">
        <v>10</v>
      </c>
      <c r="F19" s="28">
        <v>6</v>
      </c>
      <c r="G19" s="28">
        <v>11</v>
      </c>
      <c r="H19" s="28">
        <v>11</v>
      </c>
      <c r="I19" s="28">
        <v>7</v>
      </c>
    </row>
    <row r="20" spans="2:28" s="17" customFormat="1" ht="17.100000000000001" customHeight="1" thickBot="1" x14ac:dyDescent="0.25">
      <c r="B20" s="39" t="s">
        <v>37</v>
      </c>
      <c r="C20" s="28">
        <v>17</v>
      </c>
      <c r="D20" s="28">
        <v>20</v>
      </c>
      <c r="E20" s="28">
        <v>17</v>
      </c>
      <c r="F20" s="28">
        <v>18</v>
      </c>
      <c r="G20" s="28">
        <v>23</v>
      </c>
      <c r="H20" s="28">
        <v>20</v>
      </c>
      <c r="I20" s="28">
        <v>10</v>
      </c>
    </row>
    <row r="21" spans="2:28" s="17" customFormat="1" ht="17.100000000000001" customHeight="1" thickBot="1" x14ac:dyDescent="0.25">
      <c r="B21" s="39" t="s">
        <v>17</v>
      </c>
      <c r="C21" s="28">
        <v>8</v>
      </c>
      <c r="D21" s="28">
        <v>10</v>
      </c>
      <c r="E21" s="28">
        <v>2</v>
      </c>
      <c r="F21" s="28">
        <v>2</v>
      </c>
      <c r="G21" s="28">
        <v>4</v>
      </c>
      <c r="H21" s="28">
        <v>3</v>
      </c>
      <c r="I21" s="28">
        <v>5</v>
      </c>
    </row>
    <row r="22" spans="2:28" s="17" customFormat="1" ht="17.100000000000001" customHeight="1" thickBot="1" x14ac:dyDescent="0.25">
      <c r="B22" s="40" t="s">
        <v>25</v>
      </c>
      <c r="C22" s="42">
        <f>SUM(C5:C21)</f>
        <v>724</v>
      </c>
      <c r="D22" s="42">
        <f t="shared" ref="D22:F22" si="0">SUM(D5:D21)</f>
        <v>741</v>
      </c>
      <c r="E22" s="42">
        <f t="shared" si="0"/>
        <v>556</v>
      </c>
      <c r="F22" s="42">
        <f t="shared" si="0"/>
        <v>666</v>
      </c>
      <c r="G22" s="42">
        <f t="shared" ref="G22" si="1">SUM(G5:G21)</f>
        <v>723</v>
      </c>
      <c r="H22" s="42">
        <f>SUM(H5:H21)</f>
        <v>643</v>
      </c>
      <c r="I22" s="42">
        <v>511</v>
      </c>
    </row>
    <row r="23" spans="2:28" x14ac:dyDescent="0.2">
      <c r="AA23" s="21"/>
      <c r="AB23" s="22"/>
    </row>
    <row r="25" spans="2:28" ht="39" customHeight="1" x14ac:dyDescent="0.2">
      <c r="B25" s="17"/>
      <c r="C25" s="26" t="s">
        <v>590</v>
      </c>
      <c r="D25" s="26" t="s">
        <v>599</v>
      </c>
      <c r="E25" s="26" t="s">
        <v>601</v>
      </c>
    </row>
    <row r="26" spans="2:28" ht="17.100000000000001" customHeight="1" thickBot="1" x14ac:dyDescent="0.25">
      <c r="B26" s="39" t="s">
        <v>12</v>
      </c>
      <c r="C26" s="29">
        <f t="shared" ref="C26:E43" si="2">+(G5-C5)/C5</f>
        <v>-7.407407407407407E-2</v>
      </c>
      <c r="D26" s="29">
        <f t="shared" si="2"/>
        <v>-0.10687022900763359</v>
      </c>
      <c r="E26" s="29">
        <f t="shared" si="2"/>
        <v>-9.8214285714285712E-2</v>
      </c>
    </row>
    <row r="27" spans="2:28" ht="17.100000000000001" customHeight="1" thickBot="1" x14ac:dyDescent="0.25">
      <c r="B27" s="39" t="s">
        <v>13</v>
      </c>
      <c r="C27" s="29">
        <f t="shared" si="2"/>
        <v>0.17647058823529413</v>
      </c>
      <c r="D27" s="29">
        <f t="shared" si="2"/>
        <v>5.8823529411764705E-2</v>
      </c>
      <c r="E27" s="29">
        <f t="shared" si="2"/>
        <v>0.16666666666666666</v>
      </c>
    </row>
    <row r="28" spans="2:28" ht="17.100000000000001" customHeight="1" thickBot="1" x14ac:dyDescent="0.25">
      <c r="B28" s="39" t="s">
        <v>563</v>
      </c>
      <c r="C28" s="29">
        <f t="shared" si="2"/>
        <v>0.3125</v>
      </c>
      <c r="D28" s="29">
        <f t="shared" si="2"/>
        <v>0.53333333333333333</v>
      </c>
      <c r="E28" s="29">
        <f t="shared" si="2"/>
        <v>-8.3333333333333329E-2</v>
      </c>
    </row>
    <row r="29" spans="2:28" ht="17.100000000000001" customHeight="1" thickBot="1" x14ac:dyDescent="0.25">
      <c r="B29" s="39" t="s">
        <v>53</v>
      </c>
      <c r="C29" s="29">
        <f t="shared" si="2"/>
        <v>-0.19047619047619047</v>
      </c>
      <c r="D29" s="29">
        <f t="shared" si="2"/>
        <v>6.25E-2</v>
      </c>
      <c r="E29" s="29">
        <f t="shared" si="2"/>
        <v>-0.13333333333333333</v>
      </c>
    </row>
    <row r="30" spans="2:28" ht="17.100000000000001" customHeight="1" thickBot="1" x14ac:dyDescent="0.25">
      <c r="B30" s="39" t="s">
        <v>14</v>
      </c>
      <c r="C30" s="29">
        <f t="shared" si="2"/>
        <v>-0.28205128205128205</v>
      </c>
      <c r="D30" s="29">
        <f t="shared" si="2"/>
        <v>-0.21621621621621623</v>
      </c>
      <c r="E30" s="29">
        <f t="shared" si="2"/>
        <v>-0.16666666666666666</v>
      </c>
    </row>
    <row r="31" spans="2:28" ht="17.100000000000001" customHeight="1" thickBot="1" x14ac:dyDescent="0.25">
      <c r="B31" s="39" t="s">
        <v>15</v>
      </c>
      <c r="C31" s="29">
        <f t="shared" si="2"/>
        <v>0.33333333333333331</v>
      </c>
      <c r="D31" s="29">
        <f t="shared" si="2"/>
        <v>1</v>
      </c>
      <c r="E31" s="29">
        <f t="shared" si="2"/>
        <v>0</v>
      </c>
    </row>
    <row r="32" spans="2:28" ht="17.100000000000001" customHeight="1" thickBot="1" x14ac:dyDescent="0.25">
      <c r="B32" s="39" t="s">
        <v>52</v>
      </c>
      <c r="C32" s="29">
        <f t="shared" si="2"/>
        <v>0.125</v>
      </c>
      <c r="D32" s="29">
        <f t="shared" si="2"/>
        <v>-0.32500000000000001</v>
      </c>
      <c r="E32" s="29">
        <f t="shared" si="2"/>
        <v>4.1666666666666664E-2</v>
      </c>
    </row>
    <row r="33" spans="1:26" ht="17.100000000000001" customHeight="1" thickBot="1" x14ac:dyDescent="0.25">
      <c r="B33" s="39" t="s">
        <v>36</v>
      </c>
      <c r="C33" s="29">
        <f t="shared" si="2"/>
        <v>0.23076923076923078</v>
      </c>
      <c r="D33" s="29">
        <f t="shared" si="2"/>
        <v>-0.36363636363636365</v>
      </c>
      <c r="E33" s="29">
        <f t="shared" si="2"/>
        <v>0.2</v>
      </c>
    </row>
    <row r="34" spans="1:26" ht="17.100000000000001" customHeight="1" thickBot="1" x14ac:dyDescent="0.25">
      <c r="B34" s="39" t="s">
        <v>23</v>
      </c>
      <c r="C34" s="29">
        <f t="shared" si="2"/>
        <v>-4.1322314049586778E-2</v>
      </c>
      <c r="D34" s="29">
        <f t="shared" si="2"/>
        <v>-8.943089430894309E-2</v>
      </c>
      <c r="E34" s="29">
        <f t="shared" si="2"/>
        <v>-0.23157894736842105</v>
      </c>
    </row>
    <row r="35" spans="1:26" ht="17.100000000000001" customHeight="1" thickBot="1" x14ac:dyDescent="0.25">
      <c r="B35" s="39" t="s">
        <v>54</v>
      </c>
      <c r="C35" s="29">
        <f t="shared" si="2"/>
        <v>0.11627906976744186</v>
      </c>
      <c r="D35" s="29">
        <f t="shared" si="2"/>
        <v>6.9767441860465115E-2</v>
      </c>
      <c r="E35" s="29">
        <f t="shared" si="2"/>
        <v>-0.1111111111111111</v>
      </c>
    </row>
    <row r="36" spans="1:26" ht="17.100000000000001" customHeight="1" thickBot="1" x14ac:dyDescent="0.25">
      <c r="B36" s="39" t="s">
        <v>24</v>
      </c>
      <c r="C36" s="29">
        <f t="shared" si="2"/>
        <v>-0.05</v>
      </c>
      <c r="D36" s="29">
        <f t="shared" si="2"/>
        <v>-4.1666666666666664E-2</v>
      </c>
      <c r="E36" s="29">
        <f t="shared" si="2"/>
        <v>7.6923076923076927E-2</v>
      </c>
    </row>
    <row r="37" spans="1:26" ht="17.100000000000001" customHeight="1" thickBot="1" x14ac:dyDescent="0.25">
      <c r="B37" s="39" t="s">
        <v>16</v>
      </c>
      <c r="C37" s="29">
        <f t="shared" si="2"/>
        <v>0.16129032258064516</v>
      </c>
      <c r="D37" s="29">
        <f t="shared" si="2"/>
        <v>6.4516129032258063E-2</v>
      </c>
      <c r="E37" s="29">
        <f t="shared" si="2"/>
        <v>9.0909090909090912E-2</v>
      </c>
    </row>
    <row r="38" spans="1:26" ht="17.100000000000001" customHeight="1" thickBot="1" x14ac:dyDescent="0.25">
      <c r="B38" s="39" t="s">
        <v>564</v>
      </c>
      <c r="C38" s="29">
        <f t="shared" si="2"/>
        <v>0.22784810126582278</v>
      </c>
      <c r="D38" s="29">
        <f t="shared" si="2"/>
        <v>-0.19148936170212766</v>
      </c>
      <c r="E38" s="29">
        <f t="shared" si="2"/>
        <v>-1.4705882352941176E-2</v>
      </c>
    </row>
    <row r="39" spans="1:26" ht="17.100000000000001" customHeight="1" thickBot="1" x14ac:dyDescent="0.25">
      <c r="B39" s="39" t="s">
        <v>565</v>
      </c>
      <c r="C39" s="29">
        <f t="shared" si="2"/>
        <v>-0.58823529411764708</v>
      </c>
      <c r="D39" s="29">
        <f t="shared" si="2"/>
        <v>-0.60526315789473684</v>
      </c>
      <c r="E39" s="29">
        <f t="shared" si="2"/>
        <v>0.44444444444444442</v>
      </c>
    </row>
    <row r="40" spans="1:26" ht="17.100000000000001" customHeight="1" thickBot="1" x14ac:dyDescent="0.25">
      <c r="B40" s="39" t="s">
        <v>566</v>
      </c>
      <c r="C40" s="29">
        <f t="shared" si="2"/>
        <v>-0.21428571428571427</v>
      </c>
      <c r="D40" s="29">
        <f t="shared" si="2"/>
        <v>-0.52173913043478259</v>
      </c>
      <c r="E40" s="29">
        <f t="shared" si="2"/>
        <v>-0.3</v>
      </c>
    </row>
    <row r="41" spans="1:26" ht="17.100000000000001" customHeight="1" thickBot="1" x14ac:dyDescent="0.25">
      <c r="B41" s="39" t="s">
        <v>37</v>
      </c>
      <c r="C41" s="29">
        <f t="shared" si="2"/>
        <v>0.35294117647058826</v>
      </c>
      <c r="D41" s="29">
        <f t="shared" si="2"/>
        <v>0</v>
      </c>
      <c r="E41" s="29">
        <f t="shared" si="2"/>
        <v>-0.41176470588235292</v>
      </c>
    </row>
    <row r="42" spans="1:26" ht="17.100000000000001" customHeight="1" thickBot="1" x14ac:dyDescent="0.25">
      <c r="B42" s="39" t="s">
        <v>17</v>
      </c>
      <c r="C42" s="29">
        <f t="shared" si="2"/>
        <v>-0.5</v>
      </c>
      <c r="D42" s="29">
        <f t="shared" si="2"/>
        <v>-0.7</v>
      </c>
      <c r="E42" s="29">
        <f t="shared" si="2"/>
        <v>1.5</v>
      </c>
    </row>
    <row r="43" spans="1:26" ht="17.100000000000001" customHeight="1" thickBot="1" x14ac:dyDescent="0.25">
      <c r="B43" s="40" t="s">
        <v>25</v>
      </c>
      <c r="C43" s="43">
        <f t="shared" si="2"/>
        <v>-1.3812154696132596E-3</v>
      </c>
      <c r="D43" s="43">
        <f t="shared" si="2"/>
        <v>-0.13225371120107962</v>
      </c>
      <c r="E43" s="43">
        <f t="shared" si="2"/>
        <v>-8.0935251798561147E-2</v>
      </c>
    </row>
    <row r="46" spans="1:26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6" ht="39" customHeight="1" x14ac:dyDescent="0.2">
      <c r="A49" s="65"/>
      <c r="B49" s="65"/>
      <c r="C49" s="25" t="s">
        <v>572</v>
      </c>
      <c r="D49" s="25" t="s">
        <v>585</v>
      </c>
      <c r="E49" s="25" t="s">
        <v>587</v>
      </c>
      <c r="F49" s="41" t="s">
        <v>588</v>
      </c>
      <c r="G49" s="25" t="s">
        <v>589</v>
      </c>
      <c r="H49" s="25" t="s">
        <v>598</v>
      </c>
      <c r="I49" s="25" t="s">
        <v>600</v>
      </c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>
        <v>2022</v>
      </c>
      <c r="X49" s="65"/>
      <c r="Y49" s="65"/>
      <c r="Z49" s="65"/>
    </row>
    <row r="50" spans="1:26" ht="15" thickBot="1" x14ac:dyDescent="0.25">
      <c r="A50" s="65"/>
      <c r="B50" s="39" t="s">
        <v>574</v>
      </c>
      <c r="C50" s="64">
        <f>+C5/$V50*100000</f>
        <v>1.8745259445383313</v>
      </c>
      <c r="D50" s="64">
        <f t="shared" ref="D50:F50" si="3">+D5/$V50*100000</f>
        <v>1.5158203625587741</v>
      </c>
      <c r="E50" s="64">
        <f t="shared" si="3"/>
        <v>1.2959685542487229</v>
      </c>
      <c r="F50" s="64">
        <f t="shared" si="3"/>
        <v>1.4001088845008525</v>
      </c>
      <c r="G50" s="64">
        <f>+G5/$W50*100000</f>
        <v>1.7317256761811524</v>
      </c>
      <c r="H50" s="64">
        <f>+H5/$W50*100000</f>
        <v>1.3507460274212988</v>
      </c>
      <c r="I50" s="64">
        <f>+I5/$W50*100000</f>
        <v>1.166028621961976</v>
      </c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>
        <v>8635689</v>
      </c>
      <c r="V50" s="65">
        <v>8642185</v>
      </c>
      <c r="W50" s="65">
        <v>8661880</v>
      </c>
      <c r="X50" s="65"/>
      <c r="Y50" s="65"/>
      <c r="Z50" s="65"/>
    </row>
    <row r="51" spans="1:26" ht="15" thickBot="1" x14ac:dyDescent="0.25">
      <c r="A51" s="65"/>
      <c r="B51" s="39" t="s">
        <v>575</v>
      </c>
      <c r="C51" s="64">
        <f t="shared" ref="C51:F51" si="4">+C6/$V51*100000</f>
        <v>1.2817989822516083</v>
      </c>
      <c r="D51" s="64">
        <f t="shared" si="4"/>
        <v>1.2817989822516083</v>
      </c>
      <c r="E51" s="64">
        <f t="shared" si="4"/>
        <v>0.9047992815893704</v>
      </c>
      <c r="F51" s="64">
        <f t="shared" si="4"/>
        <v>1.4325988625165031</v>
      </c>
      <c r="G51" s="64">
        <f t="shared" ref="G51:H66" si="5">+G6/$W51*100000</f>
        <v>1.5090444579587761</v>
      </c>
      <c r="H51" s="64">
        <f t="shared" si="5"/>
        <v>1.3581400121628984</v>
      </c>
      <c r="I51" s="64">
        <f t="shared" ref="I51" si="6">+I6/$W51*100000</f>
        <v>1.056331120571143</v>
      </c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>
        <v>1329391</v>
      </c>
      <c r="V51" s="65">
        <v>1326261</v>
      </c>
      <c r="W51" s="65">
        <v>1325342</v>
      </c>
      <c r="X51" s="65"/>
      <c r="Y51" s="65"/>
      <c r="Z51" s="65"/>
    </row>
    <row r="52" spans="1:26" ht="15" thickBot="1" x14ac:dyDescent="0.25">
      <c r="A52" s="65"/>
      <c r="B52" s="39" t="s">
        <v>576</v>
      </c>
      <c r="C52" s="64">
        <f t="shared" ref="C52:F52" si="7">+C7/$V52*100000</f>
        <v>1.5813526890902478</v>
      </c>
      <c r="D52" s="64">
        <f t="shared" si="7"/>
        <v>1.4825181460221073</v>
      </c>
      <c r="E52" s="64">
        <f t="shared" si="7"/>
        <v>1.1860145168176859</v>
      </c>
      <c r="F52" s="64">
        <f t="shared" si="7"/>
        <v>1.5813526890902478</v>
      </c>
      <c r="G52" s="64">
        <f t="shared" si="5"/>
        <v>2.0905944157236593</v>
      </c>
      <c r="H52" s="64">
        <f t="shared" si="5"/>
        <v>2.289698645792579</v>
      </c>
      <c r="I52" s="64">
        <f t="shared" ref="I52" si="8">+I7/$W52*100000</f>
        <v>1.0950732653790596</v>
      </c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>
        <v>1018784</v>
      </c>
      <c r="V52" s="65">
        <v>1011792</v>
      </c>
      <c r="W52" s="65">
        <v>1004499</v>
      </c>
      <c r="X52" s="65"/>
      <c r="Y52" s="65"/>
      <c r="Z52" s="65"/>
    </row>
    <row r="53" spans="1:26" ht="15" thickBot="1" x14ac:dyDescent="0.25">
      <c r="A53" s="65"/>
      <c r="B53" s="39" t="s">
        <v>53</v>
      </c>
      <c r="C53" s="64">
        <f t="shared" ref="C53:F53" si="9">+C8/$V53*100000</f>
        <v>1.7902691200742025</v>
      </c>
      <c r="D53" s="64">
        <f t="shared" si="9"/>
        <v>1.3640145676755828</v>
      </c>
      <c r="E53" s="64">
        <f t="shared" si="9"/>
        <v>1.2787636571958589</v>
      </c>
      <c r="F53" s="64">
        <f t="shared" si="9"/>
        <v>1.3640145676755828</v>
      </c>
      <c r="G53" s="64">
        <f t="shared" si="5"/>
        <v>1.4452660734841285</v>
      </c>
      <c r="H53" s="64">
        <f t="shared" si="5"/>
        <v>1.4452660734841285</v>
      </c>
      <c r="I53" s="64">
        <f t="shared" ref="I53" si="10">+I8/$W53*100000</f>
        <v>1.1052034679584513</v>
      </c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>
        <v>1171543</v>
      </c>
      <c r="V53" s="65">
        <v>1173008</v>
      </c>
      <c r="W53" s="65">
        <v>1176254</v>
      </c>
      <c r="X53" s="65"/>
      <c r="Y53" s="65"/>
      <c r="Z53" s="65"/>
    </row>
    <row r="54" spans="1:26" ht="15" thickBot="1" x14ac:dyDescent="0.25">
      <c r="A54" s="65"/>
      <c r="B54" s="39" t="s">
        <v>14</v>
      </c>
      <c r="C54" s="64">
        <f t="shared" ref="C54:F54" si="11">+C9/$V54*100000</f>
        <v>1.7948000500703192</v>
      </c>
      <c r="D54" s="64">
        <f t="shared" si="11"/>
        <v>1.7027590218615851</v>
      </c>
      <c r="E54" s="64">
        <f t="shared" si="11"/>
        <v>1.6567385077572176</v>
      </c>
      <c r="F54" s="64">
        <f t="shared" si="11"/>
        <v>1.9328615923834209</v>
      </c>
      <c r="G54" s="64">
        <f t="shared" si="5"/>
        <v>1.2865211182441558</v>
      </c>
      <c r="H54" s="64">
        <f t="shared" si="5"/>
        <v>1.33246830103859</v>
      </c>
      <c r="I54" s="64">
        <f t="shared" ref="I54" si="12">+I9/$W54*100000</f>
        <v>1.3784154838330243</v>
      </c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>
        <v>2175952</v>
      </c>
      <c r="V54" s="65">
        <v>2172944</v>
      </c>
      <c r="W54" s="65">
        <v>2176412</v>
      </c>
      <c r="X54" s="65"/>
      <c r="Y54" s="65"/>
      <c r="Z54" s="65"/>
    </row>
    <row r="55" spans="1:26" ht="15" thickBot="1" x14ac:dyDescent="0.25">
      <c r="A55" s="65"/>
      <c r="B55" s="39" t="s">
        <v>15</v>
      </c>
      <c r="C55" s="64">
        <f t="shared" ref="C55:F55" si="13">+C10/$V55*100000</f>
        <v>1.5397591474524683</v>
      </c>
      <c r="D55" s="64">
        <f t="shared" si="13"/>
        <v>0.51325304915082282</v>
      </c>
      <c r="E55" s="64">
        <f t="shared" si="13"/>
        <v>1.3686747977355276</v>
      </c>
      <c r="F55" s="64">
        <f t="shared" si="13"/>
        <v>1.3686747977355276</v>
      </c>
      <c r="G55" s="64">
        <f t="shared" si="5"/>
        <v>2.0505039113362109</v>
      </c>
      <c r="H55" s="64">
        <f t="shared" si="5"/>
        <v>1.0252519556681055</v>
      </c>
      <c r="I55" s="64">
        <f t="shared" ref="I55" si="14">+I10/$W55*100000</f>
        <v>1.3670026075574739</v>
      </c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>
        <v>582905</v>
      </c>
      <c r="V55" s="65">
        <v>584507</v>
      </c>
      <c r="W55" s="65">
        <v>585222</v>
      </c>
      <c r="X55" s="65"/>
      <c r="Y55" s="65"/>
      <c r="Z55" s="65"/>
    </row>
    <row r="56" spans="1:26" ht="15" thickBot="1" x14ac:dyDescent="0.25">
      <c r="A56" s="65"/>
      <c r="B56" s="39" t="s">
        <v>577</v>
      </c>
      <c r="C56" s="64">
        <f t="shared" ref="C56:F56" si="15">+C11/$V56*100000</f>
        <v>1.007075122349137</v>
      </c>
      <c r="D56" s="64">
        <f t="shared" si="15"/>
        <v>1.6784585372485616</v>
      </c>
      <c r="E56" s="64">
        <f t="shared" si="15"/>
        <v>1.007075122349137</v>
      </c>
      <c r="F56" s="64">
        <f t="shared" si="15"/>
        <v>1.3847282932300633</v>
      </c>
      <c r="G56" s="64">
        <f t="shared" si="5"/>
        <v>1.1392097428592647</v>
      </c>
      <c r="H56" s="64">
        <f t="shared" si="5"/>
        <v>1.1392097428592647</v>
      </c>
      <c r="I56" s="64">
        <f t="shared" ref="I56" si="16">+I11/$W56*100000</f>
        <v>1.0548238359808007</v>
      </c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>
        <v>2394918</v>
      </c>
      <c r="V56" s="65">
        <v>2383139</v>
      </c>
      <c r="W56" s="65">
        <v>2370064</v>
      </c>
      <c r="X56" s="65"/>
      <c r="Y56" s="65"/>
      <c r="Z56" s="65"/>
    </row>
    <row r="57" spans="1:26" ht="15" thickBot="1" x14ac:dyDescent="0.25">
      <c r="A57" s="65"/>
      <c r="B57" s="39" t="s">
        <v>578</v>
      </c>
      <c r="C57" s="64">
        <f t="shared" ref="C57:F57" si="17">+C12/$V57*100000</f>
        <v>1.2685637223953214</v>
      </c>
      <c r="D57" s="64">
        <f t="shared" si="17"/>
        <v>1.6101001091940619</v>
      </c>
      <c r="E57" s="64">
        <f t="shared" si="17"/>
        <v>0.97581824799640116</v>
      </c>
      <c r="F57" s="64">
        <f t="shared" si="17"/>
        <v>1.5125182843944218</v>
      </c>
      <c r="G57" s="64">
        <f t="shared" si="5"/>
        <v>1.5593075310168194</v>
      </c>
      <c r="H57" s="64">
        <f t="shared" si="5"/>
        <v>1.0232955672297879</v>
      </c>
      <c r="I57" s="64">
        <f t="shared" ref="I57" si="18">+I12/$W57*100000</f>
        <v>1.1694806482626146</v>
      </c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>
        <v>2045221</v>
      </c>
      <c r="V57" s="65">
        <v>2049562</v>
      </c>
      <c r="W57" s="65">
        <v>2052193</v>
      </c>
      <c r="X57" s="65"/>
      <c r="Y57" s="65"/>
      <c r="Z57" s="65"/>
    </row>
    <row r="58" spans="1:26" ht="15" thickBot="1" x14ac:dyDescent="0.25">
      <c r="A58" s="65"/>
      <c r="B58" s="39" t="s">
        <v>23</v>
      </c>
      <c r="C58" s="64">
        <f t="shared" ref="C58:F58" si="19">+C13/$V58*100000</f>
        <v>1.5586030897438508</v>
      </c>
      <c r="D58" s="64">
        <f t="shared" si="19"/>
        <v>1.5843651242850714</v>
      </c>
      <c r="E58" s="64">
        <f t="shared" si="19"/>
        <v>1.2236966407079819</v>
      </c>
      <c r="F58" s="64">
        <f t="shared" si="19"/>
        <v>1.3911498652259162</v>
      </c>
      <c r="G58" s="64">
        <f t="shared" si="5"/>
        <v>1.4903700254724794</v>
      </c>
      <c r="H58" s="64">
        <f t="shared" si="5"/>
        <v>1.4389779556286009</v>
      </c>
      <c r="I58" s="64">
        <f t="shared" ref="I58" si="20">+I13/$W58*100000</f>
        <v>0.93790527465078444</v>
      </c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>
        <v>7780479</v>
      </c>
      <c r="V58" s="65">
        <v>7763362</v>
      </c>
      <c r="W58" s="65">
        <v>7783302</v>
      </c>
      <c r="X58" s="65"/>
      <c r="Y58" s="65"/>
      <c r="Z58" s="65"/>
    </row>
    <row r="59" spans="1:26" ht="15" thickBot="1" x14ac:dyDescent="0.25">
      <c r="A59" s="65"/>
      <c r="B59" s="39" t="s">
        <v>579</v>
      </c>
      <c r="C59" s="64">
        <f t="shared" ref="C59:F59" si="21">+C14/$V59*100000</f>
        <v>1.7002304009894551</v>
      </c>
      <c r="D59" s="64">
        <f t="shared" si="21"/>
        <v>1.7002304009894551</v>
      </c>
      <c r="E59" s="64">
        <f t="shared" si="21"/>
        <v>1.6013797962807659</v>
      </c>
      <c r="F59" s="64">
        <f t="shared" si="21"/>
        <v>1.7793108847564063</v>
      </c>
      <c r="G59" s="64">
        <f t="shared" si="5"/>
        <v>1.8857402483166332</v>
      </c>
      <c r="H59" s="64">
        <f t="shared" si="5"/>
        <v>1.8071677379701068</v>
      </c>
      <c r="I59" s="64">
        <f t="shared" ref="I59" si="22">+I14/$W59*100000</f>
        <v>1.4143051862374747</v>
      </c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>
        <v>5057353</v>
      </c>
      <c r="V59" s="65">
        <v>5058138</v>
      </c>
      <c r="W59" s="65">
        <v>5090839</v>
      </c>
      <c r="X59" s="65"/>
      <c r="Y59" s="65"/>
      <c r="Z59" s="65"/>
    </row>
    <row r="60" spans="1:26" ht="15" thickBot="1" x14ac:dyDescent="0.25">
      <c r="A60" s="65"/>
      <c r="B60" s="39" t="s">
        <v>24</v>
      </c>
      <c r="C60" s="64">
        <f t="shared" ref="C60:F60" si="23">+C15/$V60*100000</f>
        <v>1.8876810876063355</v>
      </c>
      <c r="D60" s="64">
        <f t="shared" si="23"/>
        <v>2.2652173051276026</v>
      </c>
      <c r="E60" s="64">
        <f t="shared" si="23"/>
        <v>1.226992706944118</v>
      </c>
      <c r="F60" s="64">
        <f t="shared" si="23"/>
        <v>1.6045289244653853</v>
      </c>
      <c r="G60" s="64">
        <f t="shared" si="5"/>
        <v>1.8022376202875043</v>
      </c>
      <c r="H60" s="64">
        <f t="shared" si="5"/>
        <v>2.1816560666638209</v>
      </c>
      <c r="I60" s="64">
        <f t="shared" ref="I60" si="24">+I15/$W60*100000</f>
        <v>1.3279645623171084</v>
      </c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>
        <v>1063987</v>
      </c>
      <c r="V60" s="65">
        <v>1059501</v>
      </c>
      <c r="W60" s="65">
        <v>1054245</v>
      </c>
      <c r="X60" s="65"/>
      <c r="Y60" s="65"/>
      <c r="Z60" s="65"/>
    </row>
    <row r="61" spans="1:26" ht="15" thickBot="1" x14ac:dyDescent="0.25">
      <c r="A61" s="65"/>
      <c r="B61" s="39" t="s">
        <v>16</v>
      </c>
      <c r="C61" s="64">
        <f t="shared" ref="C61:F61" si="25">+C16/$V61*100000</f>
        <v>1.1500030604920159</v>
      </c>
      <c r="D61" s="64">
        <f t="shared" si="25"/>
        <v>1.1500030604920159</v>
      </c>
      <c r="E61" s="64">
        <f t="shared" si="25"/>
        <v>0.81613120422014029</v>
      </c>
      <c r="F61" s="64">
        <f t="shared" si="25"/>
        <v>1.0758093146538212</v>
      </c>
      <c r="G61" s="64">
        <f t="shared" si="5"/>
        <v>1.3387119805797516</v>
      </c>
      <c r="H61" s="64">
        <f t="shared" si="5"/>
        <v>1.2271526488647722</v>
      </c>
      <c r="I61" s="64">
        <f t="shared" ref="I61" si="26">+I16/$W61*100000</f>
        <v>0.89247465371983425</v>
      </c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>
        <v>2701819</v>
      </c>
      <c r="V61" s="65">
        <v>2695645</v>
      </c>
      <c r="W61" s="65">
        <v>2689152</v>
      </c>
      <c r="X61" s="65"/>
      <c r="Y61" s="65"/>
      <c r="Z61" s="65"/>
    </row>
    <row r="62" spans="1:26" ht="15" thickBot="1" x14ac:dyDescent="0.25">
      <c r="A62" s="65"/>
      <c r="B62" s="39" t="s">
        <v>580</v>
      </c>
      <c r="C62" s="64">
        <f t="shared" ref="C62:F62" si="27">+C17/$V62*100000</f>
        <v>1.1701535019213476</v>
      </c>
      <c r="D62" s="64">
        <f t="shared" si="27"/>
        <v>1.3923345465899579</v>
      </c>
      <c r="E62" s="64">
        <f t="shared" si="27"/>
        <v>1.0072207358310332</v>
      </c>
      <c r="F62" s="64">
        <f t="shared" si="27"/>
        <v>1.2590259197887919</v>
      </c>
      <c r="G62" s="64">
        <f t="shared" si="5"/>
        <v>1.4382182936622316</v>
      </c>
      <c r="H62" s="64">
        <f t="shared" si="5"/>
        <v>1.1268514465807176</v>
      </c>
      <c r="I62" s="64">
        <f t="shared" ref="I62" si="28">+I17/$W62*100000</f>
        <v>0.99340851211721148</v>
      </c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>
        <v>6779888</v>
      </c>
      <c r="V62" s="65">
        <v>6751251</v>
      </c>
      <c r="W62" s="65">
        <v>6744456</v>
      </c>
      <c r="X62" s="65"/>
      <c r="Y62" s="65"/>
      <c r="Z62" s="65"/>
    </row>
    <row r="63" spans="1:26" ht="15" thickBot="1" x14ac:dyDescent="0.25">
      <c r="A63" s="65"/>
      <c r="B63" s="39" t="s">
        <v>581</v>
      </c>
      <c r="C63" s="64">
        <f t="shared" ref="C63:F63" si="29">+C18/$V63*100000</f>
        <v>2.2390723391588727</v>
      </c>
      <c r="D63" s="64">
        <f t="shared" si="29"/>
        <v>2.502492614354034</v>
      </c>
      <c r="E63" s="64">
        <f t="shared" si="29"/>
        <v>0.5926956191891134</v>
      </c>
      <c r="F63" s="64">
        <f t="shared" si="29"/>
        <v>1.6463767199697594</v>
      </c>
      <c r="G63" s="64">
        <f t="shared" si="5"/>
        <v>0.91417287923319179</v>
      </c>
      <c r="H63" s="64">
        <f t="shared" si="5"/>
        <v>0.97947094203556273</v>
      </c>
      <c r="I63" s="64">
        <f t="shared" ref="I63" si="30">+I18/$W63*100000</f>
        <v>0.84887481643082108</v>
      </c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>
        <v>1511251</v>
      </c>
      <c r="V63" s="65">
        <v>1518486</v>
      </c>
      <c r="W63" s="65">
        <v>1531439</v>
      </c>
      <c r="X63" s="65"/>
      <c r="Y63" s="65"/>
      <c r="Z63" s="65"/>
    </row>
    <row r="64" spans="1:26" ht="15" thickBot="1" x14ac:dyDescent="0.25">
      <c r="A64" s="65"/>
      <c r="B64" s="39" t="s">
        <v>582</v>
      </c>
      <c r="C64" s="64">
        <f t="shared" ref="C64:F64" si="31">+C19/$V64*100000</f>
        <v>2.1162837452780421</v>
      </c>
      <c r="D64" s="64">
        <f t="shared" si="31"/>
        <v>3.4767518672424975</v>
      </c>
      <c r="E64" s="64">
        <f t="shared" si="31"/>
        <v>1.5116312466271729</v>
      </c>
      <c r="F64" s="64">
        <f t="shared" si="31"/>
        <v>0.90697874797630362</v>
      </c>
      <c r="G64" s="64">
        <f t="shared" si="5"/>
        <v>1.6575951007516438</v>
      </c>
      <c r="H64" s="64">
        <f t="shared" si="5"/>
        <v>1.6575951007516438</v>
      </c>
      <c r="I64" s="64">
        <f t="shared" ref="I64" si="32">+I19/$W64*100000</f>
        <v>1.0548332459328644</v>
      </c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>
        <v>661197</v>
      </c>
      <c r="V64" s="65">
        <v>661537</v>
      </c>
      <c r="W64" s="65">
        <v>663612</v>
      </c>
      <c r="X64" s="65"/>
      <c r="Y64" s="65"/>
      <c r="Z64" s="65"/>
    </row>
    <row r="65" spans="1:26" ht="15" thickBot="1" x14ac:dyDescent="0.25">
      <c r="A65" s="65"/>
      <c r="B65" s="39" t="s">
        <v>583</v>
      </c>
      <c r="C65" s="64">
        <f t="shared" ref="C65:F65" si="33">+C20/$V65*100000</f>
        <v>0.76784343943273525</v>
      </c>
      <c r="D65" s="64">
        <f t="shared" si="33"/>
        <v>0.90334522286204155</v>
      </c>
      <c r="E65" s="64">
        <f t="shared" si="33"/>
        <v>0.76784343943273525</v>
      </c>
      <c r="F65" s="64">
        <f t="shared" si="33"/>
        <v>0.81301070057583735</v>
      </c>
      <c r="G65" s="64">
        <f t="shared" si="5"/>
        <v>1.0420437468087411</v>
      </c>
      <c r="H65" s="64">
        <f t="shared" si="5"/>
        <v>0.90612499722499218</v>
      </c>
      <c r="I65" s="64">
        <f t="shared" ref="I65" si="34">+I20/$W65*100000</f>
        <v>0.45306249861249609</v>
      </c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>
        <v>2220504</v>
      </c>
      <c r="V65" s="65">
        <v>2213993</v>
      </c>
      <c r="W65" s="65">
        <v>2207201</v>
      </c>
      <c r="X65" s="65"/>
      <c r="Y65" s="65"/>
      <c r="Z65" s="65"/>
    </row>
    <row r="66" spans="1:26" ht="15" thickBot="1" x14ac:dyDescent="0.25">
      <c r="A66" s="65"/>
      <c r="B66" s="39" t="s">
        <v>17</v>
      </c>
      <c r="C66" s="64">
        <f t="shared" ref="C66:F66" si="35">+C21/$V66*100000</f>
        <v>2.5015947666637484</v>
      </c>
      <c r="D66" s="64">
        <f t="shared" si="35"/>
        <v>3.126993458329685</v>
      </c>
      <c r="E66" s="64">
        <f t="shared" si="35"/>
        <v>0.62539869166593709</v>
      </c>
      <c r="F66" s="64">
        <f t="shared" si="35"/>
        <v>0.62539869166593709</v>
      </c>
      <c r="G66" s="64">
        <f t="shared" si="5"/>
        <v>1.252014961578791</v>
      </c>
      <c r="H66" s="64">
        <f t="shared" si="5"/>
        <v>0.93901122118409319</v>
      </c>
      <c r="I66" s="64">
        <f t="shared" ref="I66" si="36">+I21/$W66*100000</f>
        <v>1.5650187019734885</v>
      </c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>
        <v>319914</v>
      </c>
      <c r="V66" s="65">
        <v>319796</v>
      </c>
      <c r="W66" s="65">
        <v>319485</v>
      </c>
      <c r="X66" s="65"/>
      <c r="Y66" s="65"/>
      <c r="Z66" s="65"/>
    </row>
    <row r="67" spans="1:26" ht="15" thickBot="1" x14ac:dyDescent="0.25">
      <c r="A67" s="65"/>
      <c r="B67" s="40" t="s">
        <v>25</v>
      </c>
      <c r="C67" s="66">
        <f t="shared" ref="C67:F67" si="37">+C22/$V67*100000</f>
        <v>1.5279062258949845</v>
      </c>
      <c r="D67" s="66">
        <f t="shared" si="37"/>
        <v>1.5637824770555018</v>
      </c>
      <c r="E67" s="66">
        <f t="shared" si="37"/>
        <v>1.1733644497204576</v>
      </c>
      <c r="F67" s="66">
        <f t="shared" si="37"/>
        <v>1.4055048984061596</v>
      </c>
      <c r="G67" s="66">
        <f>+G22/$W67*100000</f>
        <v>1.5241718155249528</v>
      </c>
      <c r="H67" s="66">
        <f t="shared" ref="H67:I67" si="38">+H22/$W67*100000</f>
        <v>1.3555220987310437</v>
      </c>
      <c r="I67" s="66">
        <f t="shared" si="38"/>
        <v>1.0772500660210937</v>
      </c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>
        <v>47450795</v>
      </c>
      <c r="V67" s="65">
        <v>47385107</v>
      </c>
      <c r="W67" s="65">
        <v>47435597</v>
      </c>
      <c r="X67" s="65"/>
      <c r="Y67" s="65"/>
      <c r="Z67" s="65"/>
    </row>
    <row r="68" spans="1:26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Z68"/>
  <sheetViews>
    <sheetView zoomScaleNormal="100" workbookViewId="0">
      <selection activeCell="B1" sqref="B1"/>
    </sheetView>
  </sheetViews>
  <sheetFormatPr baseColWidth="10" defaultColWidth="9.140625" defaultRowHeight="12.75" x14ac:dyDescent="0.2"/>
  <cols>
    <col min="1" max="1" width="1.7109375" style="2" customWidth="1"/>
    <col min="2" max="2" width="35.7109375" style="2" customWidth="1"/>
    <col min="3" max="19" width="12.28515625" style="2" customWidth="1"/>
    <col min="20" max="20" width="12" style="2" customWidth="1"/>
    <col min="21" max="21" width="15.7109375" style="2" hidden="1" customWidth="1"/>
    <col min="22" max="22" width="10.5703125" style="2" hidden="1" customWidth="1"/>
    <col min="23" max="23" width="0.140625" style="2" customWidth="1"/>
    <col min="24" max="75" width="12.28515625" style="2" customWidth="1"/>
    <col min="76" max="16384" width="9.140625" style="2"/>
  </cols>
  <sheetData>
    <row r="1" spans="2:10" s="17" customFormat="1" ht="15.75" customHeight="1" x14ac:dyDescent="0.2">
      <c r="J1" s="6"/>
    </row>
    <row r="2" spans="2:10" s="17" customFormat="1" ht="39" customHeight="1" x14ac:dyDescent="0.2">
      <c r="B2" s="45"/>
      <c r="C2" s="11"/>
      <c r="D2" s="11"/>
      <c r="E2"/>
    </row>
    <row r="3" spans="2:10" s="17" customFormat="1" ht="14.25" customHeight="1" x14ac:dyDescent="0.2"/>
    <row r="4" spans="2:10" s="17" customFormat="1" ht="39" customHeight="1" x14ac:dyDescent="0.2">
      <c r="C4" s="25" t="s">
        <v>572</v>
      </c>
      <c r="D4" s="25" t="s">
        <v>585</v>
      </c>
      <c r="E4" s="25" t="s">
        <v>587</v>
      </c>
      <c r="F4" s="41" t="s">
        <v>588</v>
      </c>
      <c r="G4" s="25" t="s">
        <v>589</v>
      </c>
      <c r="H4" s="25" t="s">
        <v>598</v>
      </c>
      <c r="I4" s="25" t="s">
        <v>600</v>
      </c>
    </row>
    <row r="5" spans="2:10" s="17" customFormat="1" ht="17.100000000000001" customHeight="1" thickBot="1" x14ac:dyDescent="0.25">
      <c r="B5" s="39" t="s">
        <v>12</v>
      </c>
      <c r="C5" s="28">
        <v>2116</v>
      </c>
      <c r="D5" s="28">
        <v>2262</v>
      </c>
      <c r="E5" s="28">
        <v>1807</v>
      </c>
      <c r="F5" s="28">
        <v>2317</v>
      </c>
      <c r="G5" s="28">
        <v>2195</v>
      </c>
      <c r="H5" s="28">
        <v>1966</v>
      </c>
      <c r="I5" s="28">
        <v>1741</v>
      </c>
    </row>
    <row r="6" spans="2:10" s="17" customFormat="1" ht="17.100000000000001" customHeight="1" thickBot="1" x14ac:dyDescent="0.25">
      <c r="B6" s="39" t="s">
        <v>13</v>
      </c>
      <c r="C6" s="28">
        <v>224</v>
      </c>
      <c r="D6" s="28">
        <v>157</v>
      </c>
      <c r="E6" s="28">
        <v>169</v>
      </c>
      <c r="F6" s="28">
        <v>202</v>
      </c>
      <c r="G6" s="28">
        <v>198</v>
      </c>
      <c r="H6" s="28">
        <v>213</v>
      </c>
      <c r="I6" s="28">
        <v>150</v>
      </c>
    </row>
    <row r="7" spans="2:10" s="17" customFormat="1" ht="17.100000000000001" customHeight="1" thickBot="1" x14ac:dyDescent="0.25">
      <c r="B7" s="39" t="s">
        <v>563</v>
      </c>
      <c r="C7" s="28">
        <v>177</v>
      </c>
      <c r="D7" s="28">
        <v>183</v>
      </c>
      <c r="E7" s="28">
        <v>128</v>
      </c>
      <c r="F7" s="28">
        <v>184</v>
      </c>
      <c r="G7" s="28">
        <v>235</v>
      </c>
      <c r="H7" s="28">
        <v>171</v>
      </c>
      <c r="I7" s="28">
        <v>145</v>
      </c>
    </row>
    <row r="8" spans="2:10" s="17" customFormat="1" ht="17.100000000000001" customHeight="1" thickBot="1" x14ac:dyDescent="0.25">
      <c r="B8" s="39" t="s">
        <v>53</v>
      </c>
      <c r="C8" s="28">
        <v>214</v>
      </c>
      <c r="D8" s="28">
        <v>250</v>
      </c>
      <c r="E8" s="28">
        <v>173</v>
      </c>
      <c r="F8" s="28">
        <v>202</v>
      </c>
      <c r="G8" s="28">
        <v>200</v>
      </c>
      <c r="H8" s="28">
        <v>228</v>
      </c>
      <c r="I8" s="28">
        <v>167</v>
      </c>
    </row>
    <row r="9" spans="2:10" s="17" customFormat="1" ht="17.100000000000001" customHeight="1" thickBot="1" x14ac:dyDescent="0.25">
      <c r="B9" s="39" t="s">
        <v>14</v>
      </c>
      <c r="C9" s="28">
        <v>553</v>
      </c>
      <c r="D9" s="28">
        <v>599</v>
      </c>
      <c r="E9" s="28">
        <v>406</v>
      </c>
      <c r="F9" s="28">
        <v>627</v>
      </c>
      <c r="G9" s="28">
        <v>561</v>
      </c>
      <c r="H9" s="28">
        <v>578</v>
      </c>
      <c r="I9" s="28">
        <v>505</v>
      </c>
    </row>
    <row r="10" spans="2:10" s="17" customFormat="1" ht="17.100000000000001" customHeight="1" thickBot="1" x14ac:dyDescent="0.25">
      <c r="B10" s="39" t="s">
        <v>15</v>
      </c>
      <c r="C10" s="28">
        <v>111</v>
      </c>
      <c r="D10" s="28">
        <v>118</v>
      </c>
      <c r="E10" s="28">
        <v>77</v>
      </c>
      <c r="F10" s="28">
        <v>132</v>
      </c>
      <c r="G10" s="28">
        <v>105</v>
      </c>
      <c r="H10" s="28">
        <v>128</v>
      </c>
      <c r="I10" s="28">
        <v>78</v>
      </c>
    </row>
    <row r="11" spans="2:10" s="17" customFormat="1" ht="17.100000000000001" customHeight="1" thickBot="1" x14ac:dyDescent="0.25">
      <c r="B11" s="39" t="s">
        <v>52</v>
      </c>
      <c r="C11" s="28">
        <v>367</v>
      </c>
      <c r="D11" s="28">
        <v>364</v>
      </c>
      <c r="E11" s="28">
        <v>291</v>
      </c>
      <c r="F11" s="28">
        <v>363</v>
      </c>
      <c r="G11" s="28">
        <v>344</v>
      </c>
      <c r="H11" s="28">
        <v>352</v>
      </c>
      <c r="I11" s="28">
        <v>286</v>
      </c>
    </row>
    <row r="12" spans="2:10" s="17" customFormat="1" ht="17.100000000000001" customHeight="1" thickBot="1" x14ac:dyDescent="0.25">
      <c r="B12" s="39" t="s">
        <v>36</v>
      </c>
      <c r="C12" s="28">
        <v>426</v>
      </c>
      <c r="D12" s="28">
        <v>449</v>
      </c>
      <c r="E12" s="28">
        <v>358</v>
      </c>
      <c r="F12" s="28">
        <v>464</v>
      </c>
      <c r="G12" s="28">
        <v>451</v>
      </c>
      <c r="H12" s="28">
        <v>406</v>
      </c>
      <c r="I12" s="28">
        <v>321</v>
      </c>
    </row>
    <row r="13" spans="2:10" s="17" customFormat="1" ht="17.100000000000001" customHeight="1" thickBot="1" x14ac:dyDescent="0.25">
      <c r="B13" s="39" t="s">
        <v>23</v>
      </c>
      <c r="C13" s="28">
        <v>1365</v>
      </c>
      <c r="D13" s="28">
        <v>1265</v>
      </c>
      <c r="E13" s="28">
        <v>1019</v>
      </c>
      <c r="F13" s="28">
        <v>1314</v>
      </c>
      <c r="G13" s="28">
        <v>1263</v>
      </c>
      <c r="H13" s="28">
        <v>1272</v>
      </c>
      <c r="I13" s="28">
        <v>1002</v>
      </c>
    </row>
    <row r="14" spans="2:10" s="17" customFormat="1" ht="17.100000000000001" customHeight="1" thickBot="1" x14ac:dyDescent="0.25">
      <c r="B14" s="39" t="s">
        <v>54</v>
      </c>
      <c r="C14" s="28">
        <v>1146</v>
      </c>
      <c r="D14" s="28">
        <v>1127</v>
      </c>
      <c r="E14" s="28">
        <v>883</v>
      </c>
      <c r="F14" s="28">
        <v>1108</v>
      </c>
      <c r="G14" s="28">
        <v>1107</v>
      </c>
      <c r="H14" s="28">
        <v>1119</v>
      </c>
      <c r="I14" s="28">
        <v>835</v>
      </c>
    </row>
    <row r="15" spans="2:10" s="17" customFormat="1" ht="17.100000000000001" customHeight="1" thickBot="1" x14ac:dyDescent="0.25">
      <c r="B15" s="39" t="s">
        <v>24</v>
      </c>
      <c r="C15" s="28">
        <v>173</v>
      </c>
      <c r="D15" s="28">
        <v>209</v>
      </c>
      <c r="E15" s="28">
        <v>131</v>
      </c>
      <c r="F15" s="28">
        <v>178</v>
      </c>
      <c r="G15" s="28">
        <v>165</v>
      </c>
      <c r="H15" s="28">
        <v>178</v>
      </c>
      <c r="I15" s="28">
        <v>140</v>
      </c>
    </row>
    <row r="16" spans="2:10" s="17" customFormat="1" ht="17.100000000000001" customHeight="1" thickBot="1" x14ac:dyDescent="0.25">
      <c r="B16" s="39" t="s">
        <v>16</v>
      </c>
      <c r="C16" s="28">
        <v>515</v>
      </c>
      <c r="D16" s="28">
        <v>506</v>
      </c>
      <c r="E16" s="28">
        <v>399</v>
      </c>
      <c r="F16" s="28">
        <v>514</v>
      </c>
      <c r="G16" s="28">
        <v>529</v>
      </c>
      <c r="H16" s="28">
        <v>515</v>
      </c>
      <c r="I16" s="28">
        <v>414</v>
      </c>
    </row>
    <row r="17" spans="2:9" s="17" customFormat="1" ht="17.100000000000001" customHeight="1" thickBot="1" x14ac:dyDescent="0.25">
      <c r="B17" s="39" t="s">
        <v>564</v>
      </c>
      <c r="C17" s="28">
        <v>1045</v>
      </c>
      <c r="D17" s="28">
        <v>1413</v>
      </c>
      <c r="E17" s="28">
        <v>1007</v>
      </c>
      <c r="F17" s="28">
        <v>1292</v>
      </c>
      <c r="G17" s="28">
        <v>1259</v>
      </c>
      <c r="H17" s="28">
        <v>1138</v>
      </c>
      <c r="I17" s="28">
        <v>967</v>
      </c>
    </row>
    <row r="18" spans="2:9" s="17" customFormat="1" ht="17.100000000000001" customHeight="1" thickBot="1" x14ac:dyDescent="0.25">
      <c r="B18" s="39" t="s">
        <v>565</v>
      </c>
      <c r="C18" s="28">
        <v>388</v>
      </c>
      <c r="D18" s="28">
        <v>363</v>
      </c>
      <c r="E18" s="28">
        <v>309</v>
      </c>
      <c r="F18" s="28">
        <v>380</v>
      </c>
      <c r="G18" s="28">
        <v>391</v>
      </c>
      <c r="H18" s="28">
        <v>365</v>
      </c>
      <c r="I18" s="28">
        <v>313</v>
      </c>
    </row>
    <row r="19" spans="2:9" s="17" customFormat="1" ht="17.100000000000001" customHeight="1" thickBot="1" x14ac:dyDescent="0.25">
      <c r="B19" s="39" t="s">
        <v>566</v>
      </c>
      <c r="C19" s="28">
        <v>96</v>
      </c>
      <c r="D19" s="28">
        <v>100</v>
      </c>
      <c r="E19" s="28">
        <v>76</v>
      </c>
      <c r="F19" s="28">
        <v>107</v>
      </c>
      <c r="G19" s="28">
        <v>92</v>
      </c>
      <c r="H19" s="28">
        <v>90</v>
      </c>
      <c r="I19" s="28">
        <v>71</v>
      </c>
    </row>
    <row r="20" spans="2:9" s="17" customFormat="1" ht="17.100000000000001" customHeight="1" thickBot="1" x14ac:dyDescent="0.25">
      <c r="B20" s="39" t="s">
        <v>37</v>
      </c>
      <c r="C20" s="28">
        <v>319</v>
      </c>
      <c r="D20" s="28">
        <v>335</v>
      </c>
      <c r="E20" s="28">
        <v>234</v>
      </c>
      <c r="F20" s="28">
        <v>333</v>
      </c>
      <c r="G20" s="28">
        <v>343</v>
      </c>
      <c r="H20" s="28">
        <v>344</v>
      </c>
      <c r="I20" s="28">
        <v>226</v>
      </c>
    </row>
    <row r="21" spans="2:9" s="17" customFormat="1" ht="17.100000000000001" customHeight="1" thickBot="1" x14ac:dyDescent="0.25">
      <c r="B21" s="39" t="s">
        <v>17</v>
      </c>
      <c r="C21" s="28">
        <v>55</v>
      </c>
      <c r="D21" s="28">
        <v>50</v>
      </c>
      <c r="E21" s="28">
        <v>53</v>
      </c>
      <c r="F21" s="28">
        <v>60</v>
      </c>
      <c r="G21" s="28">
        <v>60</v>
      </c>
      <c r="H21" s="28">
        <v>55</v>
      </c>
      <c r="I21" s="28">
        <v>52</v>
      </c>
    </row>
    <row r="22" spans="2:9" s="17" customFormat="1" ht="17.100000000000001" customHeight="1" thickBot="1" x14ac:dyDescent="0.25">
      <c r="B22" s="40" t="s">
        <v>25</v>
      </c>
      <c r="C22" s="42">
        <v>9290</v>
      </c>
      <c r="D22" s="42">
        <v>9750</v>
      </c>
      <c r="E22" s="42">
        <v>7520</v>
      </c>
      <c r="F22" s="42">
        <v>9777</v>
      </c>
      <c r="G22" s="42">
        <f t="shared" ref="G22" si="0">SUM(G5:G21)</f>
        <v>9498</v>
      </c>
      <c r="H22" s="42">
        <f>SUM(H5:H21)</f>
        <v>9118</v>
      </c>
      <c r="I22" s="42">
        <v>7413</v>
      </c>
    </row>
    <row r="25" spans="2:9" ht="39" customHeight="1" x14ac:dyDescent="0.2">
      <c r="B25" s="17"/>
      <c r="C25" s="26" t="s">
        <v>590</v>
      </c>
      <c r="D25" s="26" t="s">
        <v>599</v>
      </c>
      <c r="E25" s="26" t="s">
        <v>601</v>
      </c>
    </row>
    <row r="26" spans="2:9" ht="17.100000000000001" customHeight="1" thickBot="1" x14ac:dyDescent="0.25">
      <c r="B26" s="39" t="s">
        <v>12</v>
      </c>
      <c r="C26" s="29">
        <f t="shared" ref="C26:E43" si="1">+(G5-C5)/C5</f>
        <v>3.7334593572778831E-2</v>
      </c>
      <c r="D26" s="29">
        <f t="shared" si="1"/>
        <v>-0.13085764809902742</v>
      </c>
      <c r="E26" s="29">
        <f t="shared" si="1"/>
        <v>-3.6524626452684006E-2</v>
      </c>
    </row>
    <row r="27" spans="2:9" ht="17.100000000000001" customHeight="1" thickBot="1" x14ac:dyDescent="0.25">
      <c r="B27" s="39" t="s">
        <v>13</v>
      </c>
      <c r="C27" s="29">
        <f t="shared" si="1"/>
        <v>-0.11607142857142858</v>
      </c>
      <c r="D27" s="29">
        <f t="shared" si="1"/>
        <v>0.35668789808917195</v>
      </c>
      <c r="E27" s="29">
        <f t="shared" si="1"/>
        <v>-0.11242603550295859</v>
      </c>
    </row>
    <row r="28" spans="2:9" ht="17.100000000000001" customHeight="1" thickBot="1" x14ac:dyDescent="0.25">
      <c r="B28" s="39" t="s">
        <v>563</v>
      </c>
      <c r="C28" s="29">
        <f t="shared" si="1"/>
        <v>0.32768361581920902</v>
      </c>
      <c r="D28" s="29">
        <f t="shared" si="1"/>
        <v>-6.5573770491803282E-2</v>
      </c>
      <c r="E28" s="29">
        <f t="shared" si="1"/>
        <v>0.1328125</v>
      </c>
    </row>
    <row r="29" spans="2:9" ht="17.100000000000001" customHeight="1" thickBot="1" x14ac:dyDescent="0.25">
      <c r="B29" s="39" t="s">
        <v>53</v>
      </c>
      <c r="C29" s="29">
        <f t="shared" si="1"/>
        <v>-6.5420560747663545E-2</v>
      </c>
      <c r="D29" s="29">
        <f t="shared" si="1"/>
        <v>-8.7999999999999995E-2</v>
      </c>
      <c r="E29" s="29">
        <f t="shared" si="1"/>
        <v>-3.4682080924855488E-2</v>
      </c>
    </row>
    <row r="30" spans="2:9" ht="17.100000000000001" customHeight="1" thickBot="1" x14ac:dyDescent="0.25">
      <c r="B30" s="39" t="s">
        <v>14</v>
      </c>
      <c r="C30" s="29">
        <f t="shared" si="1"/>
        <v>1.4466546112115732E-2</v>
      </c>
      <c r="D30" s="29">
        <f t="shared" si="1"/>
        <v>-3.5058430717863104E-2</v>
      </c>
      <c r="E30" s="29">
        <f t="shared" si="1"/>
        <v>0.24384236453201971</v>
      </c>
    </row>
    <row r="31" spans="2:9" ht="17.100000000000001" customHeight="1" thickBot="1" x14ac:dyDescent="0.25">
      <c r="B31" s="39" t="s">
        <v>15</v>
      </c>
      <c r="C31" s="29">
        <f t="shared" si="1"/>
        <v>-5.4054054054054057E-2</v>
      </c>
      <c r="D31" s="29">
        <f t="shared" si="1"/>
        <v>8.4745762711864403E-2</v>
      </c>
      <c r="E31" s="29">
        <f t="shared" si="1"/>
        <v>1.2987012987012988E-2</v>
      </c>
    </row>
    <row r="32" spans="2:9" ht="17.100000000000001" customHeight="1" thickBot="1" x14ac:dyDescent="0.25">
      <c r="B32" s="39" t="s">
        <v>52</v>
      </c>
      <c r="C32" s="29">
        <f t="shared" si="1"/>
        <v>-6.2670299727520432E-2</v>
      </c>
      <c r="D32" s="29">
        <f t="shared" si="1"/>
        <v>-3.2967032967032968E-2</v>
      </c>
      <c r="E32" s="29">
        <f t="shared" si="1"/>
        <v>-1.7182130584192441E-2</v>
      </c>
    </row>
    <row r="33" spans="1:26" ht="17.100000000000001" customHeight="1" thickBot="1" x14ac:dyDescent="0.25">
      <c r="B33" s="39" t="s">
        <v>36</v>
      </c>
      <c r="C33" s="29">
        <f t="shared" si="1"/>
        <v>5.8685446009389672E-2</v>
      </c>
      <c r="D33" s="29">
        <f t="shared" si="1"/>
        <v>-9.5768374164810696E-2</v>
      </c>
      <c r="E33" s="29">
        <f t="shared" si="1"/>
        <v>-0.10335195530726257</v>
      </c>
    </row>
    <row r="34" spans="1:26" ht="17.100000000000001" customHeight="1" thickBot="1" x14ac:dyDescent="0.25">
      <c r="B34" s="39" t="s">
        <v>23</v>
      </c>
      <c r="C34" s="29">
        <f t="shared" si="1"/>
        <v>-7.4725274725274723E-2</v>
      </c>
      <c r="D34" s="29">
        <f t="shared" si="1"/>
        <v>5.5335968379446642E-3</v>
      </c>
      <c r="E34" s="29">
        <f t="shared" si="1"/>
        <v>-1.6683022571148183E-2</v>
      </c>
    </row>
    <row r="35" spans="1:26" ht="17.100000000000001" customHeight="1" thickBot="1" x14ac:dyDescent="0.25">
      <c r="B35" s="39" t="s">
        <v>54</v>
      </c>
      <c r="C35" s="29">
        <f t="shared" si="1"/>
        <v>-3.4031413612565446E-2</v>
      </c>
      <c r="D35" s="29">
        <f t="shared" si="1"/>
        <v>-7.0984915705412602E-3</v>
      </c>
      <c r="E35" s="29">
        <f t="shared" si="1"/>
        <v>-5.4360135900339751E-2</v>
      </c>
    </row>
    <row r="36" spans="1:26" ht="17.100000000000001" customHeight="1" thickBot="1" x14ac:dyDescent="0.25">
      <c r="B36" s="39" t="s">
        <v>24</v>
      </c>
      <c r="C36" s="29">
        <f t="shared" si="1"/>
        <v>-4.6242774566473986E-2</v>
      </c>
      <c r="D36" s="29">
        <f t="shared" si="1"/>
        <v>-0.14832535885167464</v>
      </c>
      <c r="E36" s="29">
        <f t="shared" si="1"/>
        <v>6.8702290076335881E-2</v>
      </c>
    </row>
    <row r="37" spans="1:26" ht="17.100000000000001" customHeight="1" thickBot="1" x14ac:dyDescent="0.25">
      <c r="B37" s="39" t="s">
        <v>16</v>
      </c>
      <c r="C37" s="29">
        <f t="shared" si="1"/>
        <v>2.7184466019417475E-2</v>
      </c>
      <c r="D37" s="29">
        <f t="shared" si="1"/>
        <v>1.7786561264822136E-2</v>
      </c>
      <c r="E37" s="29">
        <f t="shared" si="1"/>
        <v>3.7593984962406013E-2</v>
      </c>
    </row>
    <row r="38" spans="1:26" ht="17.100000000000001" customHeight="1" thickBot="1" x14ac:dyDescent="0.25">
      <c r="B38" s="39" t="s">
        <v>564</v>
      </c>
      <c r="C38" s="29">
        <f t="shared" si="1"/>
        <v>0.20478468899521532</v>
      </c>
      <c r="D38" s="29">
        <f t="shared" si="1"/>
        <v>-0.194621372965322</v>
      </c>
      <c r="E38" s="29">
        <f t="shared" si="1"/>
        <v>-3.9721946375372394E-2</v>
      </c>
    </row>
    <row r="39" spans="1:26" ht="17.100000000000001" customHeight="1" thickBot="1" x14ac:dyDescent="0.25">
      <c r="B39" s="39" t="s">
        <v>565</v>
      </c>
      <c r="C39" s="29">
        <f t="shared" si="1"/>
        <v>7.7319587628865982E-3</v>
      </c>
      <c r="D39" s="29">
        <f t="shared" si="1"/>
        <v>5.5096418732782371E-3</v>
      </c>
      <c r="E39" s="29">
        <f t="shared" si="1"/>
        <v>1.2944983818770227E-2</v>
      </c>
    </row>
    <row r="40" spans="1:26" ht="17.100000000000001" customHeight="1" thickBot="1" x14ac:dyDescent="0.25">
      <c r="B40" s="39" t="s">
        <v>566</v>
      </c>
      <c r="C40" s="29">
        <f t="shared" si="1"/>
        <v>-4.1666666666666664E-2</v>
      </c>
      <c r="D40" s="29">
        <f t="shared" si="1"/>
        <v>-0.1</v>
      </c>
      <c r="E40" s="29">
        <f t="shared" si="1"/>
        <v>-6.5789473684210523E-2</v>
      </c>
    </row>
    <row r="41" spans="1:26" ht="17.100000000000001" customHeight="1" thickBot="1" x14ac:dyDescent="0.25">
      <c r="B41" s="39" t="s">
        <v>37</v>
      </c>
      <c r="C41" s="29">
        <f t="shared" si="1"/>
        <v>7.5235109717868343E-2</v>
      </c>
      <c r="D41" s="29">
        <f t="shared" si="1"/>
        <v>2.6865671641791045E-2</v>
      </c>
      <c r="E41" s="29">
        <f t="shared" si="1"/>
        <v>-3.4188034188034191E-2</v>
      </c>
    </row>
    <row r="42" spans="1:26" ht="17.100000000000001" customHeight="1" thickBot="1" x14ac:dyDescent="0.25">
      <c r="B42" s="39" t="s">
        <v>17</v>
      </c>
      <c r="C42" s="29">
        <f t="shared" si="1"/>
        <v>9.0909090909090912E-2</v>
      </c>
      <c r="D42" s="29">
        <f t="shared" si="1"/>
        <v>0.1</v>
      </c>
      <c r="E42" s="29">
        <f t="shared" si="1"/>
        <v>-1.8867924528301886E-2</v>
      </c>
    </row>
    <row r="43" spans="1:26" ht="17.100000000000001" customHeight="1" thickBot="1" x14ac:dyDescent="0.25">
      <c r="B43" s="40" t="s">
        <v>25</v>
      </c>
      <c r="C43" s="43">
        <f t="shared" si="1"/>
        <v>2.2389666307857912E-2</v>
      </c>
      <c r="D43" s="43">
        <f t="shared" si="1"/>
        <v>-6.4820512820512821E-2</v>
      </c>
      <c r="E43" s="43">
        <f t="shared" si="1"/>
        <v>-1.4228723404255319E-2</v>
      </c>
    </row>
    <row r="46" spans="1:26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6" ht="39" customHeight="1" x14ac:dyDescent="0.2">
      <c r="A49" s="65"/>
      <c r="B49" s="65"/>
      <c r="C49" s="25" t="s">
        <v>572</v>
      </c>
      <c r="D49" s="25" t="s">
        <v>585</v>
      </c>
      <c r="E49" s="25" t="s">
        <v>587</v>
      </c>
      <c r="F49" s="41" t="s">
        <v>588</v>
      </c>
      <c r="G49" s="25" t="s">
        <v>589</v>
      </c>
      <c r="H49" s="25" t="s">
        <v>598</v>
      </c>
      <c r="I49" s="25" t="s">
        <v>600</v>
      </c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 t="s">
        <v>591</v>
      </c>
      <c r="X49" s="65"/>
      <c r="Y49" s="65"/>
      <c r="Z49" s="65"/>
    </row>
    <row r="50" spans="1:26" ht="15" thickBot="1" x14ac:dyDescent="0.25">
      <c r="A50" s="65"/>
      <c r="B50" s="39" t="s">
        <v>574</v>
      </c>
      <c r="C50" s="64">
        <f>+C5/$V50*100000</f>
        <v>24.484548757056231</v>
      </c>
      <c r="D50" s="64">
        <f t="shared" ref="D50:F50" si="2">+D5/$V50*100000</f>
        <v>26.173936336701885</v>
      </c>
      <c r="E50" s="64">
        <f t="shared" si="2"/>
        <v>20.909064085066451</v>
      </c>
      <c r="F50" s="64">
        <f t="shared" si="2"/>
        <v>26.810349466020458</v>
      </c>
      <c r="G50" s="64">
        <f>+G5/$W50*100000</f>
        <v>25.340919061450862</v>
      </c>
      <c r="H50" s="64">
        <f>+H5/$W50*100000</f>
        <v>22.697151195814303</v>
      </c>
      <c r="I50" s="64">
        <f>+I5/$W50*100000</f>
        <v>20.099562681542576</v>
      </c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>
        <v>8635689</v>
      </c>
      <c r="V50" s="65">
        <v>8642185</v>
      </c>
      <c r="W50" s="65">
        <v>8661880</v>
      </c>
      <c r="X50" s="65"/>
      <c r="Y50" s="65"/>
      <c r="Z50" s="65"/>
    </row>
    <row r="51" spans="1:26" ht="15" thickBot="1" x14ac:dyDescent="0.25">
      <c r="A51" s="65"/>
      <c r="B51" s="39" t="s">
        <v>575</v>
      </c>
      <c r="C51" s="64">
        <f t="shared" ref="C51:F51" si="3">+C6/$V51*100000</f>
        <v>16.889586589668248</v>
      </c>
      <c r="D51" s="64">
        <f t="shared" si="3"/>
        <v>11.837790600794262</v>
      </c>
      <c r="E51" s="64">
        <f t="shared" si="3"/>
        <v>12.742589882383635</v>
      </c>
      <c r="F51" s="64">
        <f t="shared" si="3"/>
        <v>15.230787906754401</v>
      </c>
      <c r="G51" s="64">
        <f t="shared" ref="G51:H67" si="4">+G6/$W51*100000</f>
        <v>14.939540133791882</v>
      </c>
      <c r="H51" s="64">
        <f t="shared" si="4"/>
        <v>16.071323477260965</v>
      </c>
      <c r="I51" s="64">
        <f t="shared" ref="I51" si="5">+I6/$W51*100000</f>
        <v>11.31783343469082</v>
      </c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>
        <v>1329391</v>
      </c>
      <c r="V51" s="65">
        <v>1326261</v>
      </c>
      <c r="W51" s="65">
        <v>1325342</v>
      </c>
      <c r="X51" s="65"/>
      <c r="Y51" s="65"/>
      <c r="Z51" s="65"/>
    </row>
    <row r="52" spans="1:26" ht="15" thickBot="1" x14ac:dyDescent="0.25">
      <c r="A52" s="65"/>
      <c r="B52" s="39" t="s">
        <v>576</v>
      </c>
      <c r="C52" s="64">
        <f t="shared" ref="C52:F52" si="6">+C7/$V52*100000</f>
        <v>17.493714123060865</v>
      </c>
      <c r="D52" s="64">
        <f t="shared" si="6"/>
        <v>18.086721381469708</v>
      </c>
      <c r="E52" s="64">
        <f t="shared" si="6"/>
        <v>12.650821512721983</v>
      </c>
      <c r="F52" s="64">
        <f t="shared" si="6"/>
        <v>18.185555924537848</v>
      </c>
      <c r="G52" s="64">
        <f t="shared" si="4"/>
        <v>23.394747033098092</v>
      </c>
      <c r="H52" s="64">
        <f t="shared" si="4"/>
        <v>17.023411670892656</v>
      </c>
      <c r="I52" s="64">
        <f t="shared" ref="I52" si="7">+I7/$W52*100000</f>
        <v>14.435056679996695</v>
      </c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>
        <v>1018784</v>
      </c>
      <c r="V52" s="65">
        <v>1011792</v>
      </c>
      <c r="W52" s="65">
        <v>1004499</v>
      </c>
      <c r="X52" s="65"/>
      <c r="Y52" s="65"/>
      <c r="Z52" s="65"/>
    </row>
    <row r="53" spans="1:26" ht="15" thickBot="1" x14ac:dyDescent="0.25">
      <c r="A53" s="65"/>
      <c r="B53" s="39" t="s">
        <v>53</v>
      </c>
      <c r="C53" s="64">
        <f t="shared" ref="C53:F53" si="8">+C8/$V53*100000</f>
        <v>18.243694842660922</v>
      </c>
      <c r="D53" s="64">
        <f t="shared" si="8"/>
        <v>21.312727619930982</v>
      </c>
      <c r="E53" s="64">
        <f t="shared" si="8"/>
        <v>14.748407512992239</v>
      </c>
      <c r="F53" s="64">
        <f t="shared" si="8"/>
        <v>17.220683916904232</v>
      </c>
      <c r="G53" s="64">
        <f t="shared" si="4"/>
        <v>17.003130276283862</v>
      </c>
      <c r="H53" s="64">
        <f t="shared" si="4"/>
        <v>19.383568514963606</v>
      </c>
      <c r="I53" s="64">
        <f t="shared" ref="I53" si="9">+I8/$W53*100000</f>
        <v>14.197613780697028</v>
      </c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>
        <v>1171543</v>
      </c>
      <c r="V53" s="65">
        <v>1173008</v>
      </c>
      <c r="W53" s="65">
        <v>1176254</v>
      </c>
      <c r="X53" s="65"/>
      <c r="Y53" s="65"/>
      <c r="Z53" s="65"/>
    </row>
    <row r="54" spans="1:26" ht="15" thickBot="1" x14ac:dyDescent="0.25">
      <c r="A54" s="65"/>
      <c r="B54" s="39" t="s">
        <v>14</v>
      </c>
      <c r="C54" s="64">
        <f t="shared" ref="C54:F54" si="10">+C9/$V54*100000</f>
        <v>25.44934429971504</v>
      </c>
      <c r="D54" s="64">
        <f t="shared" si="10"/>
        <v>27.566287948515932</v>
      </c>
      <c r="E54" s="64">
        <f t="shared" si="10"/>
        <v>18.684328726373071</v>
      </c>
      <c r="F54" s="64">
        <f t="shared" si="10"/>
        <v>28.85486234343821</v>
      </c>
      <c r="G54" s="64">
        <f t="shared" si="4"/>
        <v>25.776369547677554</v>
      </c>
      <c r="H54" s="64">
        <f t="shared" si="4"/>
        <v>26.557471655182933</v>
      </c>
      <c r="I54" s="64">
        <f t="shared" ref="I54" si="11">+I9/$W54*100000</f>
        <v>23.203327311189241</v>
      </c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>
        <v>2175952</v>
      </c>
      <c r="V54" s="65">
        <v>2172944</v>
      </c>
      <c r="W54" s="65">
        <v>2176412</v>
      </c>
      <c r="X54" s="65"/>
      <c r="Y54" s="65"/>
      <c r="Z54" s="65"/>
    </row>
    <row r="55" spans="1:26" ht="15" thickBot="1" x14ac:dyDescent="0.25">
      <c r="A55" s="65"/>
      <c r="B55" s="39" t="s">
        <v>15</v>
      </c>
      <c r="C55" s="64">
        <f t="shared" ref="C55:F55" si="12">+C10/$V55*100000</f>
        <v>18.990362818580447</v>
      </c>
      <c r="D55" s="64">
        <f t="shared" si="12"/>
        <v>20.187953266599031</v>
      </c>
      <c r="E55" s="64">
        <f t="shared" si="12"/>
        <v>13.173494928204452</v>
      </c>
      <c r="F55" s="64">
        <f t="shared" si="12"/>
        <v>22.583134162636203</v>
      </c>
      <c r="G55" s="64">
        <f t="shared" si="4"/>
        <v>17.941909224191846</v>
      </c>
      <c r="H55" s="64">
        <f t="shared" si="4"/>
        <v>21.872041720919583</v>
      </c>
      <c r="I55" s="64">
        <f t="shared" ref="I55" si="13">+I10/$W55*100000</f>
        <v>13.328275423685369</v>
      </c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>
        <v>582905</v>
      </c>
      <c r="V55" s="65">
        <v>584507</v>
      </c>
      <c r="W55" s="65">
        <v>585222</v>
      </c>
      <c r="X55" s="65"/>
      <c r="Y55" s="65"/>
      <c r="Z55" s="65"/>
    </row>
    <row r="56" spans="1:26" ht="15" thickBot="1" x14ac:dyDescent="0.25">
      <c r="A56" s="65"/>
      <c r="B56" s="39" t="s">
        <v>577</v>
      </c>
      <c r="C56" s="64">
        <f t="shared" ref="C56:F56" si="14">+C11/$V56*100000</f>
        <v>15.399857079255552</v>
      </c>
      <c r="D56" s="64">
        <f t="shared" si="14"/>
        <v>15.273972688961912</v>
      </c>
      <c r="E56" s="64">
        <f t="shared" si="14"/>
        <v>12.210785858483286</v>
      </c>
      <c r="F56" s="64">
        <f t="shared" si="14"/>
        <v>15.232011225530696</v>
      </c>
      <c r="G56" s="64">
        <f t="shared" si="4"/>
        <v>14.514375983095814</v>
      </c>
      <c r="H56" s="64">
        <f t="shared" si="4"/>
        <v>14.851919610609672</v>
      </c>
      <c r="I56" s="64">
        <f t="shared" ref="I56" si="15">+I11/$W56*100000</f>
        <v>12.067184683620358</v>
      </c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>
        <v>2394918</v>
      </c>
      <c r="V56" s="65">
        <v>2383139</v>
      </c>
      <c r="W56" s="65">
        <v>2370064</v>
      </c>
      <c r="X56" s="65"/>
      <c r="Y56" s="65"/>
      <c r="Z56" s="65"/>
    </row>
    <row r="57" spans="1:26" ht="15" thickBot="1" x14ac:dyDescent="0.25">
      <c r="A57" s="65"/>
      <c r="B57" s="39" t="s">
        <v>578</v>
      </c>
      <c r="C57" s="64">
        <f t="shared" ref="C57:F57" si="16">+C12/$V57*100000</f>
        <v>20.784928682323347</v>
      </c>
      <c r="D57" s="64">
        <f t="shared" si="16"/>
        <v>21.907119667519208</v>
      </c>
      <c r="E57" s="64">
        <f t="shared" si="16"/>
        <v>17.467146639135581</v>
      </c>
      <c r="F57" s="64">
        <f t="shared" si="16"/>
        <v>22.638983353516505</v>
      </c>
      <c r="G57" s="64">
        <f t="shared" si="4"/>
        <v>21.976490515268299</v>
      </c>
      <c r="H57" s="64">
        <f t="shared" si="4"/>
        <v>19.783714299775898</v>
      </c>
      <c r="I57" s="64">
        <f t="shared" ref="I57" si="17">+I12/$W57*100000</f>
        <v>15.641803670512472</v>
      </c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>
        <v>2045221</v>
      </c>
      <c r="V57" s="65">
        <v>2049562</v>
      </c>
      <c r="W57" s="65">
        <v>2052193</v>
      </c>
      <c r="X57" s="65"/>
      <c r="Y57" s="65"/>
      <c r="Z57" s="65"/>
    </row>
    <row r="58" spans="1:26" ht="15" thickBot="1" x14ac:dyDescent="0.25">
      <c r="A58" s="65"/>
      <c r="B58" s="39" t="s">
        <v>23</v>
      </c>
      <c r="C58" s="64">
        <f t="shared" ref="C58:F58" si="18">+C13/$V58*100000</f>
        <v>17.582588574383109</v>
      </c>
      <c r="D58" s="64">
        <f t="shared" si="18"/>
        <v>16.294486847322077</v>
      </c>
      <c r="E58" s="64">
        <f t="shared" si="18"/>
        <v>13.125756598751932</v>
      </c>
      <c r="F58" s="64">
        <f t="shared" si="18"/>
        <v>16.925656693581981</v>
      </c>
      <c r="G58" s="64">
        <f t="shared" si="4"/>
        <v>16.227046053204671</v>
      </c>
      <c r="H58" s="64">
        <f t="shared" si="4"/>
        <v>16.342678210353395</v>
      </c>
      <c r="I58" s="64">
        <f t="shared" ref="I58" si="19">+I13/$W58*100000</f>
        <v>12.87371349589159</v>
      </c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>
        <v>7780479</v>
      </c>
      <c r="V58" s="65">
        <v>7763362</v>
      </c>
      <c r="W58" s="65">
        <v>7783302</v>
      </c>
      <c r="X58" s="65"/>
      <c r="Y58" s="65"/>
      <c r="Z58" s="65"/>
    </row>
    <row r="59" spans="1:26" ht="15" thickBot="1" x14ac:dyDescent="0.25">
      <c r="A59" s="65"/>
      <c r="B59" s="39" t="s">
        <v>579</v>
      </c>
      <c r="C59" s="64">
        <f t="shared" ref="C59:F59" si="20">+C14/$V59*100000</f>
        <v>22.656558599231577</v>
      </c>
      <c r="D59" s="64">
        <f t="shared" si="20"/>
        <v>22.280926301338557</v>
      </c>
      <c r="E59" s="64">
        <f t="shared" si="20"/>
        <v>17.457016791554523</v>
      </c>
      <c r="F59" s="64">
        <f t="shared" si="20"/>
        <v>21.905294003445537</v>
      </c>
      <c r="G59" s="64">
        <f t="shared" si="4"/>
        <v>21.744942238401176</v>
      </c>
      <c r="H59" s="64">
        <f t="shared" si="4"/>
        <v>21.980659769440756</v>
      </c>
      <c r="I59" s="64">
        <f t="shared" ref="I59" si="21">+I14/$W59*100000</f>
        <v>16.402011534837381</v>
      </c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>
        <v>5057353</v>
      </c>
      <c r="V59" s="65">
        <v>5058138</v>
      </c>
      <c r="W59" s="65">
        <v>5090839</v>
      </c>
      <c r="X59" s="65"/>
      <c r="Y59" s="65"/>
      <c r="Z59" s="65"/>
    </row>
    <row r="60" spans="1:26" ht="15" thickBot="1" x14ac:dyDescent="0.25">
      <c r="A60" s="65"/>
      <c r="B60" s="39" t="s">
        <v>24</v>
      </c>
      <c r="C60" s="64">
        <f t="shared" ref="C60:F60" si="22">+C15/$V60*100000</f>
        <v>16.328441407794802</v>
      </c>
      <c r="D60" s="64">
        <f t="shared" si="22"/>
        <v>19.726267365486205</v>
      </c>
      <c r="E60" s="64">
        <f t="shared" si="22"/>
        <v>12.364311123821498</v>
      </c>
      <c r="F60" s="64">
        <f t="shared" si="22"/>
        <v>16.800361679696387</v>
      </c>
      <c r="G60" s="64">
        <f t="shared" si="4"/>
        <v>15.651010913023063</v>
      </c>
      <c r="H60" s="64">
        <f t="shared" si="4"/>
        <v>16.884120863746094</v>
      </c>
      <c r="I60" s="64">
        <f t="shared" ref="I60" si="23">+I15/$W60*100000</f>
        <v>13.279645623171085</v>
      </c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>
        <v>1063987</v>
      </c>
      <c r="V60" s="65">
        <v>1059501</v>
      </c>
      <c r="W60" s="65">
        <v>1054245</v>
      </c>
      <c r="X60" s="65"/>
      <c r="Y60" s="65"/>
      <c r="Z60" s="65"/>
    </row>
    <row r="61" spans="1:26" ht="15" thickBot="1" x14ac:dyDescent="0.25">
      <c r="A61" s="65"/>
      <c r="B61" s="39" t="s">
        <v>16</v>
      </c>
      <c r="C61" s="64">
        <f t="shared" ref="C61:F61" si="24">+C16/$V61*100000</f>
        <v>19.104889553335102</v>
      </c>
      <c r="D61" s="64">
        <f t="shared" si="24"/>
        <v>18.771017697063225</v>
      </c>
      <c r="E61" s="64">
        <f t="shared" si="24"/>
        <v>14.801652294719815</v>
      </c>
      <c r="F61" s="64">
        <f t="shared" si="24"/>
        <v>19.067792680416005</v>
      </c>
      <c r="G61" s="64">
        <f t="shared" si="4"/>
        <v>19.671628825741347</v>
      </c>
      <c r="H61" s="64">
        <f t="shared" si="4"/>
        <v>19.151018611071443</v>
      </c>
      <c r="I61" s="64">
        <f t="shared" ref="I61" si="25">+I16/$W61*100000</f>
        <v>15.395187776667143</v>
      </c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>
        <v>2701819</v>
      </c>
      <c r="V61" s="65">
        <v>2695645</v>
      </c>
      <c r="W61" s="65">
        <v>2689152</v>
      </c>
      <c r="X61" s="65"/>
      <c r="Y61" s="65"/>
      <c r="Z61" s="65"/>
    </row>
    <row r="62" spans="1:26" ht="15" thickBot="1" x14ac:dyDescent="0.25">
      <c r="A62" s="65"/>
      <c r="B62" s="39" t="s">
        <v>580</v>
      </c>
      <c r="C62" s="64">
        <f t="shared" ref="C62:F62" si="26">+C17/$V62*100000</f>
        <v>15.478612778579851</v>
      </c>
      <c r="D62" s="64">
        <f t="shared" si="26"/>
        <v>20.929454407783091</v>
      </c>
      <c r="E62" s="64">
        <f t="shared" si="26"/>
        <v>14.91575413208604</v>
      </c>
      <c r="F62" s="64">
        <f t="shared" si="26"/>
        <v>19.137193980789636</v>
      </c>
      <c r="G62" s="64">
        <f t="shared" si="4"/>
        <v>18.667183832172675</v>
      </c>
      <c r="H62" s="64">
        <f t="shared" si="4"/>
        <v>16.873117713274429</v>
      </c>
      <c r="I62" s="64">
        <f t="shared" ref="I62" si="27">+I17/$W62*100000</f>
        <v>14.337701958467814</v>
      </c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>
        <v>6779888</v>
      </c>
      <c r="V62" s="65">
        <v>6751251</v>
      </c>
      <c r="W62" s="65">
        <v>6744456</v>
      </c>
      <c r="X62" s="65"/>
      <c r="Y62" s="65"/>
      <c r="Z62" s="65"/>
    </row>
    <row r="63" spans="1:26" ht="15" thickBot="1" x14ac:dyDescent="0.25">
      <c r="A63" s="65"/>
      <c r="B63" s="39" t="s">
        <v>581</v>
      </c>
      <c r="C63" s="64">
        <f t="shared" ref="C63:F63" si="28">+C18/$V63*100000</f>
        <v>25.551766693930666</v>
      </c>
      <c r="D63" s="64">
        <f t="shared" si="28"/>
        <v>23.905389973960904</v>
      </c>
      <c r="E63" s="64">
        <f t="shared" si="28"/>
        <v>20.349216258826228</v>
      </c>
      <c r="F63" s="64">
        <f t="shared" si="28"/>
        <v>25.024926143540341</v>
      </c>
      <c r="G63" s="64">
        <f t="shared" si="4"/>
        <v>25.531542555726997</v>
      </c>
      <c r="H63" s="64">
        <f t="shared" si="4"/>
        <v>23.83379292286536</v>
      </c>
      <c r="I63" s="64">
        <f t="shared" ref="I63" si="29">+I18/$W63*100000</f>
        <v>20.438293657142072</v>
      </c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>
        <v>1511251</v>
      </c>
      <c r="V63" s="65">
        <v>1518486</v>
      </c>
      <c r="W63" s="65">
        <v>1531439</v>
      </c>
      <c r="X63" s="65"/>
      <c r="Y63" s="65"/>
      <c r="Z63" s="65"/>
    </row>
    <row r="64" spans="1:26" ht="15" thickBot="1" x14ac:dyDescent="0.25">
      <c r="A64" s="65"/>
      <c r="B64" s="39" t="s">
        <v>582</v>
      </c>
      <c r="C64" s="64">
        <f t="shared" ref="C64:F64" si="30">+C19/$V64*100000</f>
        <v>14.511659967620858</v>
      </c>
      <c r="D64" s="64">
        <f t="shared" si="30"/>
        <v>15.116312466271728</v>
      </c>
      <c r="E64" s="64">
        <f t="shared" si="30"/>
        <v>11.488397474366513</v>
      </c>
      <c r="F64" s="64">
        <f t="shared" si="30"/>
        <v>16.174454338910749</v>
      </c>
      <c r="G64" s="64">
        <f t="shared" si="4"/>
        <v>13.863522660831931</v>
      </c>
      <c r="H64" s="64">
        <f t="shared" si="4"/>
        <v>13.562141733422541</v>
      </c>
      <c r="I64" s="64">
        <f t="shared" ref="I64" si="31">+I19/$W64*100000</f>
        <v>10.699022923033338</v>
      </c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>
        <v>661197</v>
      </c>
      <c r="V64" s="65">
        <v>661537</v>
      </c>
      <c r="W64" s="65">
        <v>663612</v>
      </c>
      <c r="X64" s="65"/>
      <c r="Y64" s="65"/>
      <c r="Z64" s="65"/>
    </row>
    <row r="65" spans="1:26" ht="15" thickBot="1" x14ac:dyDescent="0.25">
      <c r="A65" s="65"/>
      <c r="B65" s="39" t="s">
        <v>583</v>
      </c>
      <c r="C65" s="64">
        <f t="shared" ref="C65:F65" si="32">+C20/$V65*100000</f>
        <v>14.408356304649564</v>
      </c>
      <c r="D65" s="64">
        <f t="shared" si="32"/>
        <v>15.131032482939197</v>
      </c>
      <c r="E65" s="64">
        <f t="shared" si="32"/>
        <v>10.569139107485887</v>
      </c>
      <c r="F65" s="64">
        <f t="shared" si="32"/>
        <v>15.040697960652992</v>
      </c>
      <c r="G65" s="64">
        <f t="shared" si="4"/>
        <v>15.540043702408617</v>
      </c>
      <c r="H65" s="64">
        <f t="shared" si="4"/>
        <v>15.585349952269866</v>
      </c>
      <c r="I65" s="64">
        <f t="shared" ref="I65" si="33">+I20/$W65*100000</f>
        <v>10.239212468642412</v>
      </c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>
        <v>2220504</v>
      </c>
      <c r="V65" s="65">
        <v>2213993</v>
      </c>
      <c r="W65" s="65">
        <v>2207201</v>
      </c>
      <c r="X65" s="65"/>
      <c r="Y65" s="65"/>
      <c r="Z65" s="65"/>
    </row>
    <row r="66" spans="1:26" ht="15" thickBot="1" x14ac:dyDescent="0.25">
      <c r="A66" s="65"/>
      <c r="B66" s="39" t="s">
        <v>17</v>
      </c>
      <c r="C66" s="64">
        <f t="shared" ref="C66:F66" si="34">+C21/$V66*100000</f>
        <v>17.198464020813269</v>
      </c>
      <c r="D66" s="64">
        <f t="shared" si="34"/>
        <v>15.634967291648428</v>
      </c>
      <c r="E66" s="64">
        <f t="shared" si="34"/>
        <v>16.573065329147333</v>
      </c>
      <c r="F66" s="64">
        <f t="shared" si="34"/>
        <v>18.761960749978112</v>
      </c>
      <c r="G66" s="64">
        <f t="shared" si="4"/>
        <v>18.780224423681865</v>
      </c>
      <c r="H66" s="64">
        <f t="shared" si="4"/>
        <v>17.215205721708372</v>
      </c>
      <c r="I66" s="64">
        <f t="shared" ref="I66" si="35">+I21/$W66*100000</f>
        <v>16.276194500524284</v>
      </c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>
        <v>319914</v>
      </c>
      <c r="V66" s="65">
        <v>319796</v>
      </c>
      <c r="W66" s="65">
        <v>319485</v>
      </c>
      <c r="X66" s="65"/>
      <c r="Y66" s="65"/>
      <c r="Z66" s="65"/>
    </row>
    <row r="67" spans="1:26" ht="15" thickBot="1" x14ac:dyDescent="0.25">
      <c r="A67" s="65"/>
      <c r="B67" s="40" t="s">
        <v>25</v>
      </c>
      <c r="C67" s="66">
        <f t="shared" ref="C67:F67" si="36">+C22/$V67*100000</f>
        <v>19.605316075365199</v>
      </c>
      <c r="D67" s="66">
        <f t="shared" si="36"/>
        <v>20.576085224414498</v>
      </c>
      <c r="E67" s="66">
        <f t="shared" si="36"/>
        <v>15.86996521924072</v>
      </c>
      <c r="F67" s="66">
        <f t="shared" si="36"/>
        <v>20.63306515272826</v>
      </c>
      <c r="G67" s="66">
        <f t="shared" si="4"/>
        <v>20.022937626356846</v>
      </c>
      <c r="H67" s="66">
        <f t="shared" si="4"/>
        <v>19.221851471585779</v>
      </c>
      <c r="I67" s="66">
        <f t="shared" ref="I67" si="37">+I22/$W67*100000</f>
        <v>15.627504382415594</v>
      </c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>
        <v>47450795</v>
      </c>
      <c r="V67" s="65">
        <v>47385107</v>
      </c>
      <c r="W67" s="65">
        <v>47435597</v>
      </c>
      <c r="X67" s="65"/>
      <c r="Y67" s="65"/>
      <c r="Z67" s="65"/>
    </row>
    <row r="68" spans="1:26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Z68"/>
  <sheetViews>
    <sheetView zoomScaleNormal="100" workbookViewId="0">
      <selection activeCell="B1" sqref="B1"/>
    </sheetView>
  </sheetViews>
  <sheetFormatPr baseColWidth="10" defaultColWidth="9.140625" defaultRowHeight="12.75" x14ac:dyDescent="0.2"/>
  <cols>
    <col min="1" max="1" width="1.42578125" style="2" customWidth="1"/>
    <col min="2" max="2" width="35.7109375" style="2" customWidth="1"/>
    <col min="3" max="19" width="12.28515625" style="2" customWidth="1"/>
    <col min="20" max="20" width="11.7109375" style="2" customWidth="1"/>
    <col min="21" max="22" width="0.140625" style="2" hidden="1" customWidth="1"/>
    <col min="23" max="23" width="10.7109375" style="2" hidden="1" customWidth="1"/>
    <col min="24" max="69" width="12.28515625" style="2" customWidth="1"/>
    <col min="70" max="16384" width="9.140625" style="2"/>
  </cols>
  <sheetData>
    <row r="1" spans="1:16" s="17" customFormat="1" ht="17.25" customHeight="1" x14ac:dyDescent="0.2">
      <c r="J1" s="6"/>
    </row>
    <row r="2" spans="1:16" s="17" customFormat="1" ht="39" customHeight="1" x14ac:dyDescent="0.2">
      <c r="B2" s="38"/>
      <c r="C2" s="47"/>
      <c r="D2" s="48"/>
    </row>
    <row r="3" spans="1:16" s="17" customFormat="1" ht="12.75" customHeight="1" x14ac:dyDescent="0.2"/>
    <row r="4" spans="1:16" s="17" customFormat="1" ht="39" customHeight="1" x14ac:dyDescent="0.2">
      <c r="C4" s="25" t="s">
        <v>572</v>
      </c>
      <c r="D4" s="25" t="s">
        <v>585</v>
      </c>
      <c r="E4" s="25" t="s">
        <v>587</v>
      </c>
      <c r="F4" s="25" t="s">
        <v>588</v>
      </c>
      <c r="G4" s="25" t="s">
        <v>589</v>
      </c>
      <c r="H4" s="25" t="s">
        <v>598</v>
      </c>
      <c r="I4" s="25" t="s">
        <v>600</v>
      </c>
    </row>
    <row r="5" spans="1:16" s="17" customFormat="1" ht="17.100000000000001" customHeight="1" thickBot="1" x14ac:dyDescent="0.25">
      <c r="A5" s="2"/>
      <c r="B5" s="39" t="s">
        <v>12</v>
      </c>
      <c r="C5" s="28">
        <v>2550</v>
      </c>
      <c r="D5" s="28">
        <v>2618</v>
      </c>
      <c r="E5" s="28">
        <v>1988</v>
      </c>
      <c r="F5" s="28">
        <v>2406</v>
      </c>
      <c r="G5" s="28">
        <v>2468</v>
      </c>
      <c r="H5" s="28">
        <v>2382</v>
      </c>
      <c r="I5" s="28">
        <v>1959</v>
      </c>
      <c r="P5" s="67"/>
    </row>
    <row r="6" spans="1:16" s="17" customFormat="1" ht="17.100000000000001" customHeight="1" thickBot="1" x14ac:dyDescent="0.25">
      <c r="A6" s="2"/>
      <c r="B6" s="39" t="s">
        <v>13</v>
      </c>
      <c r="C6" s="28">
        <v>418</v>
      </c>
      <c r="D6" s="28">
        <v>424</v>
      </c>
      <c r="E6" s="28">
        <v>320</v>
      </c>
      <c r="F6" s="28">
        <v>409</v>
      </c>
      <c r="G6" s="28">
        <v>422</v>
      </c>
      <c r="H6" s="28">
        <v>414</v>
      </c>
      <c r="I6" s="28">
        <v>338</v>
      </c>
    </row>
    <row r="7" spans="1:16" s="17" customFormat="1" ht="17.100000000000001" customHeight="1" thickBot="1" x14ac:dyDescent="0.25">
      <c r="A7" s="2"/>
      <c r="B7" s="39" t="s">
        <v>563</v>
      </c>
      <c r="C7" s="28">
        <v>307</v>
      </c>
      <c r="D7" s="28">
        <v>358</v>
      </c>
      <c r="E7" s="28">
        <v>262</v>
      </c>
      <c r="F7" s="28">
        <v>322</v>
      </c>
      <c r="G7" s="28">
        <v>287</v>
      </c>
      <c r="H7" s="28">
        <v>308</v>
      </c>
      <c r="I7" s="28">
        <v>265</v>
      </c>
    </row>
    <row r="8" spans="1:16" s="17" customFormat="1" ht="17.100000000000001" customHeight="1" thickBot="1" x14ac:dyDescent="0.25">
      <c r="A8" s="2"/>
      <c r="B8" s="39" t="s">
        <v>53</v>
      </c>
      <c r="C8" s="28">
        <v>444</v>
      </c>
      <c r="D8" s="28">
        <v>470</v>
      </c>
      <c r="E8" s="28">
        <v>383</v>
      </c>
      <c r="F8" s="28">
        <v>461</v>
      </c>
      <c r="G8" s="28">
        <v>437</v>
      </c>
      <c r="H8" s="28">
        <v>477</v>
      </c>
      <c r="I8" s="28">
        <v>331</v>
      </c>
    </row>
    <row r="9" spans="1:16" s="17" customFormat="1" ht="17.100000000000001" customHeight="1" thickBot="1" x14ac:dyDescent="0.25">
      <c r="A9" s="2"/>
      <c r="B9" s="39" t="s">
        <v>14</v>
      </c>
      <c r="C9" s="28">
        <v>780</v>
      </c>
      <c r="D9" s="28">
        <v>850</v>
      </c>
      <c r="E9" s="28">
        <v>576</v>
      </c>
      <c r="F9" s="28">
        <v>777</v>
      </c>
      <c r="G9" s="28">
        <v>769</v>
      </c>
      <c r="H9" s="28">
        <v>833</v>
      </c>
      <c r="I9" s="28">
        <v>606</v>
      </c>
    </row>
    <row r="10" spans="1:16" s="17" customFormat="1" ht="17.100000000000001" customHeight="1" thickBot="1" x14ac:dyDescent="0.25">
      <c r="A10" s="2"/>
      <c r="B10" s="39" t="s">
        <v>15</v>
      </c>
      <c r="C10" s="28">
        <v>228</v>
      </c>
      <c r="D10" s="28">
        <v>231</v>
      </c>
      <c r="E10" s="28">
        <v>139</v>
      </c>
      <c r="F10" s="28">
        <v>178</v>
      </c>
      <c r="G10" s="28">
        <v>182</v>
      </c>
      <c r="H10" s="28">
        <v>178</v>
      </c>
      <c r="I10" s="28">
        <v>136</v>
      </c>
    </row>
    <row r="11" spans="1:16" s="17" customFormat="1" ht="17.100000000000001" customHeight="1" thickBot="1" x14ac:dyDescent="0.25">
      <c r="A11" s="2"/>
      <c r="B11" s="39" t="s">
        <v>52</v>
      </c>
      <c r="C11" s="28">
        <v>650</v>
      </c>
      <c r="D11" s="28">
        <v>620</v>
      </c>
      <c r="E11" s="28">
        <v>472</v>
      </c>
      <c r="F11" s="28">
        <v>573</v>
      </c>
      <c r="G11" s="28">
        <v>596</v>
      </c>
      <c r="H11" s="28">
        <v>590</v>
      </c>
      <c r="I11" s="28">
        <v>477</v>
      </c>
    </row>
    <row r="12" spans="1:16" s="17" customFormat="1" ht="17.100000000000001" customHeight="1" thickBot="1" x14ac:dyDescent="0.25">
      <c r="A12" s="2"/>
      <c r="B12" s="39" t="s">
        <v>36</v>
      </c>
      <c r="C12" s="28">
        <v>549</v>
      </c>
      <c r="D12" s="28">
        <v>652</v>
      </c>
      <c r="E12" s="28">
        <v>483</v>
      </c>
      <c r="F12" s="28">
        <v>576</v>
      </c>
      <c r="G12" s="28">
        <v>584</v>
      </c>
      <c r="H12" s="28">
        <v>528</v>
      </c>
      <c r="I12" s="28">
        <v>464</v>
      </c>
    </row>
    <row r="13" spans="1:16" s="17" customFormat="1" ht="17.100000000000001" customHeight="1" thickBot="1" x14ac:dyDescent="0.25">
      <c r="A13" s="2"/>
      <c r="B13" s="39" t="s">
        <v>23</v>
      </c>
      <c r="C13" s="28">
        <v>2944</v>
      </c>
      <c r="D13" s="28">
        <v>2920</v>
      </c>
      <c r="E13" s="28">
        <v>2094</v>
      </c>
      <c r="F13" s="28">
        <v>2610</v>
      </c>
      <c r="G13" s="28">
        <v>2868</v>
      </c>
      <c r="H13" s="28">
        <v>2636</v>
      </c>
      <c r="I13" s="28">
        <v>2141</v>
      </c>
    </row>
    <row r="14" spans="1:16" s="17" customFormat="1" ht="17.100000000000001" customHeight="1" thickBot="1" x14ac:dyDescent="0.25">
      <c r="A14" s="2"/>
      <c r="B14" s="39" t="s">
        <v>54</v>
      </c>
      <c r="C14" s="28">
        <v>1910</v>
      </c>
      <c r="D14" s="28">
        <v>1915</v>
      </c>
      <c r="E14" s="28">
        <v>1616</v>
      </c>
      <c r="F14" s="28">
        <v>1846</v>
      </c>
      <c r="G14" s="28">
        <v>1703</v>
      </c>
      <c r="H14" s="28">
        <v>1857</v>
      </c>
      <c r="I14" s="28">
        <v>1419</v>
      </c>
    </row>
    <row r="15" spans="1:16" s="17" customFormat="1" ht="17.100000000000001" customHeight="1" thickBot="1" x14ac:dyDescent="0.25">
      <c r="A15" s="2"/>
      <c r="B15" s="39" t="s">
        <v>24</v>
      </c>
      <c r="C15" s="28">
        <v>311</v>
      </c>
      <c r="D15" s="28">
        <v>303</v>
      </c>
      <c r="E15" s="28">
        <v>233</v>
      </c>
      <c r="F15" s="28">
        <v>322</v>
      </c>
      <c r="G15" s="28">
        <v>284</v>
      </c>
      <c r="H15" s="28">
        <v>282</v>
      </c>
      <c r="I15" s="28">
        <v>203</v>
      </c>
    </row>
    <row r="16" spans="1:16" s="17" customFormat="1" ht="17.100000000000001" customHeight="1" thickBot="1" x14ac:dyDescent="0.25">
      <c r="A16" s="2"/>
      <c r="B16" s="39" t="s">
        <v>16</v>
      </c>
      <c r="C16" s="28">
        <v>755</v>
      </c>
      <c r="D16" s="28">
        <v>807</v>
      </c>
      <c r="E16" s="28">
        <v>659</v>
      </c>
      <c r="F16" s="28">
        <v>730</v>
      </c>
      <c r="G16" s="28">
        <v>793</v>
      </c>
      <c r="H16" s="28">
        <v>738</v>
      </c>
      <c r="I16" s="28">
        <v>553</v>
      </c>
    </row>
    <row r="17" spans="1:9" s="17" customFormat="1" ht="17.100000000000001" customHeight="1" thickBot="1" x14ac:dyDescent="0.25">
      <c r="A17" s="2"/>
      <c r="B17" s="39" t="s">
        <v>564</v>
      </c>
      <c r="C17" s="28">
        <v>1720</v>
      </c>
      <c r="D17" s="28">
        <v>2287</v>
      </c>
      <c r="E17" s="28">
        <v>1448</v>
      </c>
      <c r="F17" s="28">
        <v>1874</v>
      </c>
      <c r="G17" s="28">
        <v>1906</v>
      </c>
      <c r="H17" s="28">
        <v>1769</v>
      </c>
      <c r="I17" s="28">
        <v>1426</v>
      </c>
    </row>
    <row r="18" spans="1:9" s="17" customFormat="1" ht="17.100000000000001" customHeight="1" thickBot="1" x14ac:dyDescent="0.25">
      <c r="A18" s="2"/>
      <c r="B18" s="39" t="s">
        <v>565</v>
      </c>
      <c r="C18" s="28">
        <v>479</v>
      </c>
      <c r="D18" s="28">
        <v>522</v>
      </c>
      <c r="E18" s="28">
        <v>380</v>
      </c>
      <c r="F18" s="28">
        <v>438</v>
      </c>
      <c r="G18" s="28">
        <v>465</v>
      </c>
      <c r="H18" s="28">
        <v>430</v>
      </c>
      <c r="I18" s="28">
        <v>343</v>
      </c>
    </row>
    <row r="19" spans="1:9" s="17" customFormat="1" ht="17.100000000000001" customHeight="1" thickBot="1" x14ac:dyDescent="0.25">
      <c r="A19" s="2"/>
      <c r="B19" s="39" t="s">
        <v>566</v>
      </c>
      <c r="C19" s="28">
        <v>216</v>
      </c>
      <c r="D19" s="28">
        <v>189</v>
      </c>
      <c r="E19" s="28">
        <v>145</v>
      </c>
      <c r="F19" s="28">
        <v>192</v>
      </c>
      <c r="G19" s="28">
        <v>206</v>
      </c>
      <c r="H19" s="28">
        <v>191</v>
      </c>
      <c r="I19" s="28">
        <v>148</v>
      </c>
    </row>
    <row r="20" spans="1:9" s="17" customFormat="1" ht="17.100000000000001" customHeight="1" thickBot="1" x14ac:dyDescent="0.25">
      <c r="A20" s="2"/>
      <c r="B20" s="39" t="s">
        <v>37</v>
      </c>
      <c r="C20" s="28">
        <v>690</v>
      </c>
      <c r="D20" s="28">
        <v>666</v>
      </c>
      <c r="E20" s="28">
        <v>470</v>
      </c>
      <c r="F20" s="28">
        <v>611</v>
      </c>
      <c r="G20" s="28">
        <v>673</v>
      </c>
      <c r="H20" s="28">
        <v>595</v>
      </c>
      <c r="I20" s="28">
        <v>419</v>
      </c>
    </row>
    <row r="21" spans="1:9" s="17" customFormat="1" ht="17.100000000000001" customHeight="1" thickBot="1" x14ac:dyDescent="0.25">
      <c r="A21" s="2"/>
      <c r="B21" s="39" t="s">
        <v>17</v>
      </c>
      <c r="C21" s="28">
        <v>97</v>
      </c>
      <c r="D21" s="28">
        <v>105</v>
      </c>
      <c r="E21" s="28">
        <v>99</v>
      </c>
      <c r="F21" s="28">
        <v>91</v>
      </c>
      <c r="G21" s="28">
        <v>87</v>
      </c>
      <c r="H21" s="28">
        <v>98</v>
      </c>
      <c r="I21" s="28">
        <v>93</v>
      </c>
    </row>
    <row r="22" spans="1:9" s="17" customFormat="1" ht="17.100000000000001" customHeight="1" thickBot="1" x14ac:dyDescent="0.25">
      <c r="B22" s="40" t="s">
        <v>25</v>
      </c>
      <c r="C22" s="42">
        <v>15048</v>
      </c>
      <c r="D22" s="42">
        <v>15937</v>
      </c>
      <c r="E22" s="42">
        <v>11767</v>
      </c>
      <c r="F22" s="42">
        <v>14416</v>
      </c>
      <c r="G22" s="42">
        <f>SUM(G5:G21)</f>
        <v>14730</v>
      </c>
      <c r="H22" s="42">
        <f>SUM(H5:H21)</f>
        <v>14306</v>
      </c>
      <c r="I22" s="42">
        <v>11321</v>
      </c>
    </row>
    <row r="25" spans="1:9" ht="39" customHeight="1" x14ac:dyDescent="0.2">
      <c r="B25" s="17"/>
      <c r="C25" s="26" t="s">
        <v>590</v>
      </c>
      <c r="D25" s="26" t="s">
        <v>599</v>
      </c>
      <c r="E25" s="26" t="s">
        <v>601</v>
      </c>
    </row>
    <row r="26" spans="1:9" ht="17.100000000000001" customHeight="1" thickBot="1" x14ac:dyDescent="0.25">
      <c r="B26" s="39" t="s">
        <v>12</v>
      </c>
      <c r="C26" s="29">
        <f t="shared" ref="C26:E43" si="0">+(G5-C5)/C5</f>
        <v>-3.215686274509804E-2</v>
      </c>
      <c r="D26" s="29">
        <f t="shared" si="0"/>
        <v>-9.0145148968678382E-2</v>
      </c>
      <c r="E26" s="29">
        <f>+(I5-E5)/E5</f>
        <v>-1.4587525150905433E-2</v>
      </c>
    </row>
    <row r="27" spans="1:9" ht="17.100000000000001" customHeight="1" thickBot="1" x14ac:dyDescent="0.25">
      <c r="B27" s="39" t="s">
        <v>13</v>
      </c>
      <c r="C27" s="29">
        <f t="shared" si="0"/>
        <v>9.5693779904306216E-3</v>
      </c>
      <c r="D27" s="29">
        <f t="shared" si="0"/>
        <v>-2.358490566037736E-2</v>
      </c>
      <c r="E27" s="29">
        <f t="shared" si="0"/>
        <v>5.6250000000000001E-2</v>
      </c>
    </row>
    <row r="28" spans="1:9" ht="17.100000000000001" customHeight="1" thickBot="1" x14ac:dyDescent="0.25">
      <c r="B28" s="39" t="s">
        <v>563</v>
      </c>
      <c r="C28" s="29">
        <f t="shared" si="0"/>
        <v>-6.5146579804560262E-2</v>
      </c>
      <c r="D28" s="29">
        <f t="shared" si="0"/>
        <v>-0.13966480446927373</v>
      </c>
      <c r="E28" s="29">
        <f t="shared" si="0"/>
        <v>1.1450381679389313E-2</v>
      </c>
    </row>
    <row r="29" spans="1:9" ht="17.100000000000001" customHeight="1" thickBot="1" x14ac:dyDescent="0.25">
      <c r="B29" s="39" t="s">
        <v>53</v>
      </c>
      <c r="C29" s="29">
        <f t="shared" si="0"/>
        <v>-1.5765765765765764E-2</v>
      </c>
      <c r="D29" s="29">
        <f t="shared" si="0"/>
        <v>1.4893617021276596E-2</v>
      </c>
      <c r="E29" s="29">
        <f t="shared" si="0"/>
        <v>-0.13577023498694518</v>
      </c>
    </row>
    <row r="30" spans="1:9" ht="17.100000000000001" customHeight="1" thickBot="1" x14ac:dyDescent="0.25">
      <c r="B30" s="39" t="s">
        <v>14</v>
      </c>
      <c r="C30" s="29">
        <f t="shared" si="0"/>
        <v>-1.4102564102564103E-2</v>
      </c>
      <c r="D30" s="29">
        <f t="shared" si="0"/>
        <v>-0.02</v>
      </c>
      <c r="E30" s="29">
        <f t="shared" si="0"/>
        <v>5.2083333333333336E-2</v>
      </c>
    </row>
    <row r="31" spans="1:9" ht="17.100000000000001" customHeight="1" thickBot="1" x14ac:dyDescent="0.25">
      <c r="B31" s="39" t="s">
        <v>15</v>
      </c>
      <c r="C31" s="29">
        <f t="shared" si="0"/>
        <v>-0.20175438596491227</v>
      </c>
      <c r="D31" s="29">
        <f t="shared" si="0"/>
        <v>-0.22943722943722944</v>
      </c>
      <c r="E31" s="29">
        <f t="shared" si="0"/>
        <v>-2.1582733812949641E-2</v>
      </c>
    </row>
    <row r="32" spans="1:9" ht="17.100000000000001" customHeight="1" thickBot="1" x14ac:dyDescent="0.25">
      <c r="B32" s="39" t="s">
        <v>52</v>
      </c>
      <c r="C32" s="29">
        <f t="shared" si="0"/>
        <v>-8.3076923076923076E-2</v>
      </c>
      <c r="D32" s="29">
        <f t="shared" si="0"/>
        <v>-4.8387096774193547E-2</v>
      </c>
      <c r="E32" s="29">
        <f t="shared" si="0"/>
        <v>1.059322033898305E-2</v>
      </c>
    </row>
    <row r="33" spans="1:26" ht="17.100000000000001" customHeight="1" thickBot="1" x14ac:dyDescent="0.25">
      <c r="B33" s="39" t="s">
        <v>36</v>
      </c>
      <c r="C33" s="29">
        <f t="shared" si="0"/>
        <v>6.3752276867030971E-2</v>
      </c>
      <c r="D33" s="29">
        <f t="shared" si="0"/>
        <v>-0.19018404907975461</v>
      </c>
      <c r="E33" s="29">
        <f t="shared" si="0"/>
        <v>-3.9337474120082816E-2</v>
      </c>
    </row>
    <row r="34" spans="1:26" ht="17.100000000000001" customHeight="1" thickBot="1" x14ac:dyDescent="0.25">
      <c r="B34" s="39" t="s">
        <v>23</v>
      </c>
      <c r="C34" s="29">
        <f t="shared" si="0"/>
        <v>-2.5815217391304348E-2</v>
      </c>
      <c r="D34" s="29">
        <f t="shared" si="0"/>
        <v>-9.7260273972602743E-2</v>
      </c>
      <c r="E34" s="29">
        <f t="shared" si="0"/>
        <v>2.2445081184336198E-2</v>
      </c>
    </row>
    <row r="35" spans="1:26" ht="17.100000000000001" customHeight="1" thickBot="1" x14ac:dyDescent="0.25">
      <c r="B35" s="39" t="s">
        <v>54</v>
      </c>
      <c r="C35" s="29">
        <f t="shared" si="0"/>
        <v>-0.10837696335078534</v>
      </c>
      <c r="D35" s="29">
        <f t="shared" si="0"/>
        <v>-3.0287206266318537E-2</v>
      </c>
      <c r="E35" s="29">
        <f t="shared" si="0"/>
        <v>-0.1219059405940594</v>
      </c>
    </row>
    <row r="36" spans="1:26" ht="17.100000000000001" customHeight="1" thickBot="1" x14ac:dyDescent="0.25">
      <c r="B36" s="39" t="s">
        <v>24</v>
      </c>
      <c r="C36" s="29">
        <f t="shared" si="0"/>
        <v>-8.6816720257234734E-2</v>
      </c>
      <c r="D36" s="29">
        <f t="shared" si="0"/>
        <v>-6.9306930693069313E-2</v>
      </c>
      <c r="E36" s="29">
        <f t="shared" si="0"/>
        <v>-0.12875536480686695</v>
      </c>
    </row>
    <row r="37" spans="1:26" ht="17.100000000000001" customHeight="1" thickBot="1" x14ac:dyDescent="0.25">
      <c r="B37" s="39" t="s">
        <v>16</v>
      </c>
      <c r="C37" s="29">
        <f t="shared" si="0"/>
        <v>5.0331125827814571E-2</v>
      </c>
      <c r="D37" s="29">
        <f t="shared" si="0"/>
        <v>-8.5501858736059477E-2</v>
      </c>
      <c r="E37" s="29">
        <f t="shared" si="0"/>
        <v>-0.16084977238239756</v>
      </c>
    </row>
    <row r="38" spans="1:26" ht="17.100000000000001" customHeight="1" thickBot="1" x14ac:dyDescent="0.25">
      <c r="B38" s="39" t="s">
        <v>564</v>
      </c>
      <c r="C38" s="29">
        <f t="shared" si="0"/>
        <v>0.10813953488372093</v>
      </c>
      <c r="D38" s="29">
        <f t="shared" si="0"/>
        <v>-0.22649759510275469</v>
      </c>
      <c r="E38" s="29">
        <f t="shared" si="0"/>
        <v>-1.5193370165745856E-2</v>
      </c>
    </row>
    <row r="39" spans="1:26" ht="17.100000000000001" customHeight="1" thickBot="1" x14ac:dyDescent="0.25">
      <c r="B39" s="39" t="s">
        <v>565</v>
      </c>
      <c r="C39" s="29">
        <f t="shared" si="0"/>
        <v>-2.9227557411273485E-2</v>
      </c>
      <c r="D39" s="29">
        <f t="shared" si="0"/>
        <v>-0.17624521072796934</v>
      </c>
      <c r="E39" s="29">
        <f t="shared" si="0"/>
        <v>-9.7368421052631576E-2</v>
      </c>
    </row>
    <row r="40" spans="1:26" ht="17.100000000000001" customHeight="1" thickBot="1" x14ac:dyDescent="0.25">
      <c r="B40" s="39" t="s">
        <v>566</v>
      </c>
      <c r="C40" s="29">
        <f t="shared" si="0"/>
        <v>-4.6296296296296294E-2</v>
      </c>
      <c r="D40" s="29">
        <f t="shared" si="0"/>
        <v>1.0582010582010581E-2</v>
      </c>
      <c r="E40" s="29">
        <f t="shared" si="0"/>
        <v>2.0689655172413793E-2</v>
      </c>
    </row>
    <row r="41" spans="1:26" ht="17.100000000000001" customHeight="1" thickBot="1" x14ac:dyDescent="0.25">
      <c r="B41" s="39" t="s">
        <v>37</v>
      </c>
      <c r="C41" s="29">
        <f t="shared" si="0"/>
        <v>-2.4637681159420291E-2</v>
      </c>
      <c r="D41" s="29">
        <f t="shared" si="0"/>
        <v>-0.1066066066066066</v>
      </c>
      <c r="E41" s="29">
        <f t="shared" si="0"/>
        <v>-0.10851063829787234</v>
      </c>
    </row>
    <row r="42" spans="1:26" ht="17.100000000000001" customHeight="1" thickBot="1" x14ac:dyDescent="0.25">
      <c r="B42" s="39" t="s">
        <v>17</v>
      </c>
      <c r="C42" s="29">
        <f t="shared" si="0"/>
        <v>-0.10309278350515463</v>
      </c>
      <c r="D42" s="29">
        <f t="shared" si="0"/>
        <v>-6.6666666666666666E-2</v>
      </c>
      <c r="E42" s="29">
        <f t="shared" si="0"/>
        <v>-6.0606060606060608E-2</v>
      </c>
    </row>
    <row r="43" spans="1:26" ht="17.100000000000001" customHeight="1" thickBot="1" x14ac:dyDescent="0.25">
      <c r="B43" s="40" t="s">
        <v>25</v>
      </c>
      <c r="C43" s="43">
        <f t="shared" si="0"/>
        <v>-2.1132376395534291E-2</v>
      </c>
      <c r="D43" s="43">
        <f t="shared" si="0"/>
        <v>-0.10234046558323398</v>
      </c>
      <c r="E43" s="43">
        <f t="shared" si="0"/>
        <v>-3.7902608991246707E-2</v>
      </c>
    </row>
    <row r="44" spans="1:26" x14ac:dyDescent="0.2">
      <c r="S44" s="20"/>
    </row>
    <row r="46" spans="1:26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6" ht="39" customHeight="1" x14ac:dyDescent="0.2">
      <c r="A49" s="65"/>
      <c r="B49" s="65"/>
      <c r="C49" s="25" t="s">
        <v>572</v>
      </c>
      <c r="D49" s="25" t="s">
        <v>585</v>
      </c>
      <c r="E49" s="25" t="s">
        <v>587</v>
      </c>
      <c r="F49" s="41" t="s">
        <v>588</v>
      </c>
      <c r="G49" s="25" t="s">
        <v>589</v>
      </c>
      <c r="H49" s="25" t="s">
        <v>598</v>
      </c>
      <c r="I49" s="25" t="s">
        <v>600</v>
      </c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>
        <v>2022</v>
      </c>
      <c r="X49" s="65"/>
      <c r="Y49" s="65"/>
      <c r="Z49" s="65"/>
    </row>
    <row r="50" spans="1:26" ht="15" thickBot="1" x14ac:dyDescent="0.25">
      <c r="A50" s="65"/>
      <c r="B50" s="39" t="s">
        <v>574</v>
      </c>
      <c r="C50" s="64">
        <f>+C5/$V50*100000</f>
        <v>29.506426904770034</v>
      </c>
      <c r="D50" s="64">
        <f t="shared" ref="D50:F50" si="1">+D5/$V50*100000</f>
        <v>30.293264955563899</v>
      </c>
      <c r="E50" s="64">
        <f t="shared" si="1"/>
        <v>23.003441837914831</v>
      </c>
      <c r="F50" s="64">
        <f t="shared" si="1"/>
        <v>27.840181620735958</v>
      </c>
      <c r="G50" s="64">
        <f>+G5/$W50*100000</f>
        <v>28.492659792100557</v>
      </c>
      <c r="H50" s="64">
        <f>+H5/$W50*100000</f>
        <v>27.4998037377567</v>
      </c>
      <c r="I50" s="64">
        <f>+I5/$W50*100000</f>
        <v>22.616337330925848</v>
      </c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>
        <v>8635689</v>
      </c>
      <c r="V50" s="65">
        <v>8642185</v>
      </c>
      <c r="W50" s="65">
        <v>8661880</v>
      </c>
      <c r="X50" s="65"/>
      <c r="Y50" s="65"/>
      <c r="Z50" s="65"/>
    </row>
    <row r="51" spans="1:26" ht="15" thickBot="1" x14ac:dyDescent="0.25">
      <c r="A51" s="65"/>
      <c r="B51" s="39" t="s">
        <v>575</v>
      </c>
      <c r="C51" s="64">
        <f t="shared" ref="C51:F51" si="2">+C6/$V51*100000</f>
        <v>31.517174975363069</v>
      </c>
      <c r="D51" s="64">
        <f t="shared" si="2"/>
        <v>31.969574616157757</v>
      </c>
      <c r="E51" s="64">
        <f t="shared" si="2"/>
        <v>24.127980842383213</v>
      </c>
      <c r="F51" s="64">
        <f t="shared" si="2"/>
        <v>30.838575514171044</v>
      </c>
      <c r="G51" s="64">
        <f>+G6/$W51*100000</f>
        <v>31.840838062930175</v>
      </c>
      <c r="H51" s="64">
        <f t="shared" ref="H51:I67" si="3">+H6/$W51*100000</f>
        <v>31.237220279746666</v>
      </c>
      <c r="I51" s="64">
        <f t="shared" si="3"/>
        <v>25.502851339503312</v>
      </c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>
        <v>1329391</v>
      </c>
      <c r="V51" s="65">
        <v>1326261</v>
      </c>
      <c r="W51" s="65">
        <v>1325342</v>
      </c>
      <c r="X51" s="65"/>
      <c r="Y51" s="65"/>
      <c r="Z51" s="65"/>
    </row>
    <row r="52" spans="1:26" ht="15" thickBot="1" x14ac:dyDescent="0.25">
      <c r="A52" s="65"/>
      <c r="B52" s="39" t="s">
        <v>576</v>
      </c>
      <c r="C52" s="64">
        <f t="shared" ref="C52:F52" si="4">+C7/$V52*100000</f>
        <v>30.342204721919131</v>
      </c>
      <c r="D52" s="64">
        <f t="shared" si="4"/>
        <v>35.382766418394297</v>
      </c>
      <c r="E52" s="64">
        <f t="shared" si="4"/>
        <v>25.894650283852805</v>
      </c>
      <c r="F52" s="64">
        <f t="shared" si="4"/>
        <v>31.82472286794124</v>
      </c>
      <c r="G52" s="64">
        <f t="shared" ref="G52:G67" si="5">+G7/$W52*100000</f>
        <v>28.571457014890012</v>
      </c>
      <c r="H52" s="64">
        <f t="shared" si="3"/>
        <v>30.662051430613669</v>
      </c>
      <c r="I52" s="64">
        <f t="shared" si="3"/>
        <v>26.381310484131891</v>
      </c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>
        <v>1018784</v>
      </c>
      <c r="V52" s="65">
        <v>1011792</v>
      </c>
      <c r="W52" s="65">
        <v>1004499</v>
      </c>
      <c r="X52" s="65"/>
      <c r="Y52" s="65"/>
      <c r="Z52" s="65"/>
    </row>
    <row r="53" spans="1:26" ht="15" thickBot="1" x14ac:dyDescent="0.25">
      <c r="A53" s="65"/>
      <c r="B53" s="39" t="s">
        <v>53</v>
      </c>
      <c r="C53" s="64">
        <f t="shared" ref="C53:F53" si="6">+C8/$V53*100000</f>
        <v>37.851404252997419</v>
      </c>
      <c r="D53" s="64">
        <f t="shared" si="6"/>
        <v>40.067927925470244</v>
      </c>
      <c r="E53" s="64">
        <f t="shared" si="6"/>
        <v>32.651098713734264</v>
      </c>
      <c r="F53" s="64">
        <f t="shared" si="6"/>
        <v>39.30066973115273</v>
      </c>
      <c r="G53" s="64">
        <f t="shared" si="5"/>
        <v>37.151839653680241</v>
      </c>
      <c r="H53" s="64">
        <f t="shared" si="3"/>
        <v>40.552465708937014</v>
      </c>
      <c r="I53" s="64">
        <f t="shared" si="3"/>
        <v>28.140180607249796</v>
      </c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>
        <v>1171543</v>
      </c>
      <c r="V53" s="65">
        <v>1173008</v>
      </c>
      <c r="W53" s="65">
        <v>1176254</v>
      </c>
      <c r="X53" s="65"/>
      <c r="Y53" s="65"/>
      <c r="Z53" s="65"/>
    </row>
    <row r="54" spans="1:26" ht="15" thickBot="1" x14ac:dyDescent="0.25">
      <c r="A54" s="65"/>
      <c r="B54" s="39" t="s">
        <v>14</v>
      </c>
      <c r="C54" s="64">
        <f t="shared" ref="C54:F54" si="7">+C9/$V54*100000</f>
        <v>35.89600100140639</v>
      </c>
      <c r="D54" s="64">
        <f t="shared" si="7"/>
        <v>39.117436988712086</v>
      </c>
      <c r="E54" s="64">
        <f t="shared" si="7"/>
        <v>26.507816124115482</v>
      </c>
      <c r="F54" s="64">
        <f t="shared" si="7"/>
        <v>35.757939459093286</v>
      </c>
      <c r="G54" s="64">
        <f t="shared" si="5"/>
        <v>35.333383568919857</v>
      </c>
      <c r="H54" s="64">
        <f t="shared" si="3"/>
        <v>38.274003267763639</v>
      </c>
      <c r="I54" s="64">
        <f t="shared" si="3"/>
        <v>27.843992773427093</v>
      </c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>
        <v>2175952</v>
      </c>
      <c r="V54" s="65">
        <v>2172944</v>
      </c>
      <c r="W54" s="65">
        <v>2176412</v>
      </c>
      <c r="X54" s="65"/>
      <c r="Y54" s="65"/>
      <c r="Z54" s="65"/>
    </row>
    <row r="55" spans="1:26" ht="15" thickBot="1" x14ac:dyDescent="0.25">
      <c r="A55" s="65"/>
      <c r="B55" s="39" t="s">
        <v>15</v>
      </c>
      <c r="C55" s="64">
        <f t="shared" ref="C55:F55" si="8">+C10/$V55*100000</f>
        <v>39.00723173546254</v>
      </c>
      <c r="D55" s="64">
        <f t="shared" si="8"/>
        <v>39.520484784613359</v>
      </c>
      <c r="E55" s="64">
        <f t="shared" si="8"/>
        <v>23.78072461065479</v>
      </c>
      <c r="F55" s="64">
        <f t="shared" si="8"/>
        <v>30.453014249615485</v>
      </c>
      <c r="G55" s="64">
        <f t="shared" si="5"/>
        <v>31.09930932193253</v>
      </c>
      <c r="H55" s="64">
        <f t="shared" si="3"/>
        <v>30.415808018153797</v>
      </c>
      <c r="I55" s="64">
        <f t="shared" si="3"/>
        <v>23.239044328477057</v>
      </c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>
        <v>582905</v>
      </c>
      <c r="V55" s="65">
        <v>584507</v>
      </c>
      <c r="W55" s="65">
        <v>585222</v>
      </c>
      <c r="X55" s="65"/>
      <c r="Y55" s="65"/>
      <c r="Z55" s="65"/>
    </row>
    <row r="56" spans="1:26" ht="15" thickBot="1" x14ac:dyDescent="0.25">
      <c r="A56" s="65"/>
      <c r="B56" s="39" t="s">
        <v>577</v>
      </c>
      <c r="C56" s="64">
        <f t="shared" ref="C56:F56" si="9">+C11/$V56*100000</f>
        <v>27.274951230289126</v>
      </c>
      <c r="D56" s="64">
        <f t="shared" si="9"/>
        <v>26.016107327352707</v>
      </c>
      <c r="E56" s="64">
        <f t="shared" si="9"/>
        <v>19.805810739533026</v>
      </c>
      <c r="F56" s="64">
        <f t="shared" si="9"/>
        <v>24.043918546085646</v>
      </c>
      <c r="G56" s="64">
        <f t="shared" si="5"/>
        <v>25.147000249782288</v>
      </c>
      <c r="H56" s="64">
        <f t="shared" si="3"/>
        <v>24.893842529146891</v>
      </c>
      <c r="I56" s="64">
        <f t="shared" si="3"/>
        <v>20.126038790513672</v>
      </c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>
        <v>2394918</v>
      </c>
      <c r="V56" s="65">
        <v>2383139</v>
      </c>
      <c r="W56" s="65">
        <v>2370064</v>
      </c>
      <c r="X56" s="65"/>
      <c r="Y56" s="65"/>
      <c r="Z56" s="65"/>
    </row>
    <row r="57" spans="1:26" ht="15" thickBot="1" x14ac:dyDescent="0.25">
      <c r="A57" s="65"/>
      <c r="B57" s="39" t="s">
        <v>578</v>
      </c>
      <c r="C57" s="64">
        <f t="shared" ref="C57:F57" si="10">+C12/$V57*100000</f>
        <v>26.786210907501211</v>
      </c>
      <c r="D57" s="64">
        <f t="shared" si="10"/>
        <v>31.811674884682681</v>
      </c>
      <c r="E57" s="64">
        <f t="shared" si="10"/>
        <v>23.566010689113089</v>
      </c>
      <c r="F57" s="64">
        <f t="shared" si="10"/>
        <v>28.103565542296352</v>
      </c>
      <c r="G57" s="64">
        <f t="shared" si="5"/>
        <v>28.457362441056958</v>
      </c>
      <c r="H57" s="64">
        <f t="shared" si="3"/>
        <v>25.728574261777521</v>
      </c>
      <c r="I57" s="64">
        <f t="shared" si="3"/>
        <v>22.609959199743884</v>
      </c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>
        <v>2045221</v>
      </c>
      <c r="V57" s="65">
        <v>2049562</v>
      </c>
      <c r="W57" s="65">
        <v>2052193</v>
      </c>
      <c r="X57" s="65"/>
      <c r="Y57" s="65"/>
      <c r="Z57" s="65"/>
    </row>
    <row r="58" spans="1:26" ht="15" thickBot="1" x14ac:dyDescent="0.25">
      <c r="A58" s="65"/>
      <c r="B58" s="39" t="s">
        <v>23</v>
      </c>
      <c r="C58" s="64">
        <f t="shared" ref="C58:F58" si="11">+C13/$V58*100000</f>
        <v>37.921714844676828</v>
      </c>
      <c r="D58" s="64">
        <f t="shared" si="11"/>
        <v>37.612570430182181</v>
      </c>
      <c r="E58" s="64">
        <f t="shared" si="11"/>
        <v>26.972850164658045</v>
      </c>
      <c r="F58" s="64">
        <f t="shared" si="11"/>
        <v>33.619455076292979</v>
      </c>
      <c r="G58" s="64">
        <f t="shared" si="5"/>
        <v>36.848114078060959</v>
      </c>
      <c r="H58" s="64">
        <f t="shared" si="3"/>
        <v>33.867374027116</v>
      </c>
      <c r="I58" s="64">
        <f t="shared" si="3"/>
        <v>27.507605383936024</v>
      </c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>
        <v>7780479</v>
      </c>
      <c r="V58" s="65">
        <v>7763362</v>
      </c>
      <c r="W58" s="65">
        <v>7783302</v>
      </c>
      <c r="X58" s="65"/>
      <c r="Y58" s="65"/>
      <c r="Z58" s="65"/>
    </row>
    <row r="59" spans="1:26" ht="15" thickBot="1" x14ac:dyDescent="0.25">
      <c r="A59" s="65"/>
      <c r="B59" s="39" t="s">
        <v>579</v>
      </c>
      <c r="C59" s="64">
        <f t="shared" ref="C59:F59" si="12">+C14/$V59*100000</f>
        <v>37.760930998719289</v>
      </c>
      <c r="D59" s="64">
        <f t="shared" si="12"/>
        <v>37.859781603427983</v>
      </c>
      <c r="E59" s="64">
        <f t="shared" si="12"/>
        <v>31.948515441848365</v>
      </c>
      <c r="F59" s="64">
        <f t="shared" si="12"/>
        <v>36.495643258448069</v>
      </c>
      <c r="G59" s="64">
        <f t="shared" si="5"/>
        <v>33.452246280033606</v>
      </c>
      <c r="H59" s="64">
        <f t="shared" si="3"/>
        <v>36.477287928374871</v>
      </c>
      <c r="I59" s="64">
        <f t="shared" si="3"/>
        <v>27.873598045430235</v>
      </c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>
        <v>5057353</v>
      </c>
      <c r="V59" s="65">
        <v>5058138</v>
      </c>
      <c r="W59" s="65">
        <v>5090839</v>
      </c>
      <c r="X59" s="65"/>
      <c r="Y59" s="65"/>
      <c r="Z59" s="65"/>
    </row>
    <row r="60" spans="1:26" ht="15" thickBot="1" x14ac:dyDescent="0.25">
      <c r="A60" s="65"/>
      <c r="B60" s="39" t="s">
        <v>24</v>
      </c>
      <c r="C60" s="64">
        <f t="shared" ref="C60:F60" si="13">+C15/$V60*100000</f>
        <v>29.353440912278515</v>
      </c>
      <c r="D60" s="64">
        <f t="shared" si="13"/>
        <v>28.598368477235983</v>
      </c>
      <c r="E60" s="64">
        <f t="shared" si="13"/>
        <v>21.991484670613808</v>
      </c>
      <c r="F60" s="64">
        <f t="shared" si="13"/>
        <v>30.391665510462001</v>
      </c>
      <c r="G60" s="64">
        <f t="shared" si="5"/>
        <v>26.938709692718486</v>
      </c>
      <c r="H60" s="64">
        <f t="shared" si="3"/>
        <v>26.74900046953033</v>
      </c>
      <c r="I60" s="64">
        <f t="shared" si="3"/>
        <v>19.255486153598071</v>
      </c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>
        <v>1063987</v>
      </c>
      <c r="V60" s="65">
        <v>1059501</v>
      </c>
      <c r="W60" s="65">
        <v>1054245</v>
      </c>
      <c r="X60" s="65"/>
      <c r="Y60" s="65"/>
      <c r="Z60" s="65"/>
    </row>
    <row r="61" spans="1:26" ht="15" thickBot="1" x14ac:dyDescent="0.25">
      <c r="A61" s="65"/>
      <c r="B61" s="39" t="s">
        <v>16</v>
      </c>
      <c r="C61" s="64">
        <f t="shared" ref="C61:F61" si="14">+C16/$V61*100000</f>
        <v>28.008139053918448</v>
      </c>
      <c r="D61" s="64">
        <f t="shared" si="14"/>
        <v>29.937176445711511</v>
      </c>
      <c r="E61" s="64">
        <f t="shared" si="14"/>
        <v>24.446839253685113</v>
      </c>
      <c r="F61" s="64">
        <f t="shared" si="14"/>
        <v>27.080717230941019</v>
      </c>
      <c r="G61" s="64">
        <f t="shared" si="5"/>
        <v>29.488850016659526</v>
      </c>
      <c r="H61" s="64">
        <f t="shared" si="3"/>
        <v>27.443595601884905</v>
      </c>
      <c r="I61" s="64">
        <f t="shared" si="3"/>
        <v>20.564103479461185</v>
      </c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>
        <v>2701819</v>
      </c>
      <c r="V61" s="65">
        <v>2695645</v>
      </c>
      <c r="W61" s="65">
        <v>2689152</v>
      </c>
      <c r="X61" s="65"/>
      <c r="Y61" s="65"/>
      <c r="Z61" s="65"/>
    </row>
    <row r="62" spans="1:26" ht="15" thickBot="1" x14ac:dyDescent="0.25">
      <c r="A62" s="65"/>
      <c r="B62" s="39" t="s">
        <v>580</v>
      </c>
      <c r="C62" s="64">
        <f t="shared" ref="C62:F62" si="15">+C17/$V62*100000</f>
        <v>25.476759788667316</v>
      </c>
      <c r="D62" s="64">
        <f t="shared" si="15"/>
        <v>33.875203277140784</v>
      </c>
      <c r="E62" s="64">
        <f t="shared" si="15"/>
        <v>21.447876845343181</v>
      </c>
      <c r="F62" s="64">
        <f t="shared" si="15"/>
        <v>27.757818513931714</v>
      </c>
      <c r="G62" s="64">
        <f t="shared" si="5"/>
        <v>28.260248120826944</v>
      </c>
      <c r="H62" s="64">
        <f t="shared" si="3"/>
        <v>26.228950118438014</v>
      </c>
      <c r="I62" s="64">
        <f t="shared" si="3"/>
        <v>21.14329161610662</v>
      </c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>
        <v>6779888</v>
      </c>
      <c r="V62" s="65">
        <v>6751251</v>
      </c>
      <c r="W62" s="65">
        <v>6744456</v>
      </c>
      <c r="X62" s="65"/>
      <c r="Y62" s="65"/>
      <c r="Z62" s="65"/>
    </row>
    <row r="63" spans="1:26" ht="15" thickBot="1" x14ac:dyDescent="0.25">
      <c r="A63" s="65"/>
      <c r="B63" s="39" t="s">
        <v>581</v>
      </c>
      <c r="C63" s="64">
        <f t="shared" ref="C63:F63" si="16">+C18/$V63*100000</f>
        <v>31.544577954620589</v>
      </c>
      <c r="D63" s="64">
        <f t="shared" si="16"/>
        <v>34.376345912968574</v>
      </c>
      <c r="E63" s="64">
        <f t="shared" si="16"/>
        <v>25.024926143540341</v>
      </c>
      <c r="F63" s="64">
        <f t="shared" si="16"/>
        <v>28.844520133870187</v>
      </c>
      <c r="G63" s="64">
        <f t="shared" si="5"/>
        <v>30.363599203102439</v>
      </c>
      <c r="H63" s="64">
        <f t="shared" si="3"/>
        <v>28.078167005019459</v>
      </c>
      <c r="I63" s="64">
        <f t="shared" si="3"/>
        <v>22.397235541213199</v>
      </c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>
        <v>1511251</v>
      </c>
      <c r="V63" s="65">
        <v>1518486</v>
      </c>
      <c r="W63" s="65">
        <v>1531439</v>
      </c>
      <c r="X63" s="65"/>
      <c r="Y63" s="65"/>
      <c r="Z63" s="65"/>
    </row>
    <row r="64" spans="1:26" ht="15" thickBot="1" x14ac:dyDescent="0.25">
      <c r="A64" s="65"/>
      <c r="B64" s="39" t="s">
        <v>582</v>
      </c>
      <c r="C64" s="64">
        <f t="shared" ref="C64:F64" si="17">+C19/$V64*100000</f>
        <v>32.65123492714693</v>
      </c>
      <c r="D64" s="64">
        <f t="shared" si="17"/>
        <v>28.569830561253564</v>
      </c>
      <c r="E64" s="64">
        <f t="shared" si="17"/>
        <v>21.918653076094007</v>
      </c>
      <c r="F64" s="64">
        <f t="shared" si="17"/>
        <v>29.023319935241716</v>
      </c>
      <c r="G64" s="64">
        <f t="shared" si="5"/>
        <v>31.042235523167154</v>
      </c>
      <c r="H64" s="64">
        <f t="shared" si="3"/>
        <v>28.781878567596728</v>
      </c>
      <c r="I64" s="64">
        <f t="shared" si="3"/>
        <v>22.302188628294846</v>
      </c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>
        <v>661197</v>
      </c>
      <c r="V64" s="65">
        <v>661537</v>
      </c>
      <c r="W64" s="65">
        <v>663612</v>
      </c>
      <c r="X64" s="65"/>
      <c r="Y64" s="65"/>
      <c r="Z64" s="65"/>
    </row>
    <row r="65" spans="1:26" ht="15" thickBot="1" x14ac:dyDescent="0.25">
      <c r="A65" s="65"/>
      <c r="B65" s="39" t="s">
        <v>583</v>
      </c>
      <c r="C65" s="64">
        <f t="shared" ref="C65:F65" si="18">+C20/$V65*100000</f>
        <v>31.165410188740434</v>
      </c>
      <c r="D65" s="64">
        <f t="shared" si="18"/>
        <v>30.081395921305983</v>
      </c>
      <c r="E65" s="64">
        <f t="shared" si="18"/>
        <v>21.228612737257979</v>
      </c>
      <c r="F65" s="64">
        <f t="shared" si="18"/>
        <v>27.597196558435371</v>
      </c>
      <c r="G65" s="64">
        <f t="shared" si="5"/>
        <v>30.491106156620987</v>
      </c>
      <c r="H65" s="64">
        <f t="shared" si="3"/>
        <v>26.957218667443517</v>
      </c>
      <c r="I65" s="64">
        <f t="shared" si="3"/>
        <v>18.983318691863584</v>
      </c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>
        <v>2220504</v>
      </c>
      <c r="V65" s="65">
        <v>2213993</v>
      </c>
      <c r="W65" s="65">
        <v>2207201</v>
      </c>
      <c r="X65" s="65"/>
      <c r="Y65" s="65"/>
      <c r="Z65" s="65"/>
    </row>
    <row r="66" spans="1:26" ht="15" thickBot="1" x14ac:dyDescent="0.25">
      <c r="A66" s="65"/>
      <c r="B66" s="39" t="s">
        <v>17</v>
      </c>
      <c r="C66" s="64">
        <f t="shared" ref="C66:F66" si="19">+C21/$V66*100000</f>
        <v>30.331836545797948</v>
      </c>
      <c r="D66" s="64">
        <f t="shared" si="19"/>
        <v>32.833431312461698</v>
      </c>
      <c r="E66" s="64">
        <f t="shared" si="19"/>
        <v>30.957235237463884</v>
      </c>
      <c r="F66" s="64">
        <f t="shared" si="19"/>
        <v>28.455640470800137</v>
      </c>
      <c r="G66" s="64">
        <f t="shared" si="5"/>
        <v>27.231325414338698</v>
      </c>
      <c r="H66" s="64">
        <f t="shared" si="3"/>
        <v>30.674366558680376</v>
      </c>
      <c r="I66" s="64">
        <f t="shared" si="3"/>
        <v>29.109347856706886</v>
      </c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>
        <v>319914</v>
      </c>
      <c r="V66" s="65">
        <v>319796</v>
      </c>
      <c r="W66" s="65">
        <v>319485</v>
      </c>
      <c r="X66" s="65"/>
      <c r="Y66" s="65"/>
      <c r="Z66" s="65"/>
    </row>
    <row r="67" spans="1:26" ht="15" thickBot="1" x14ac:dyDescent="0.25">
      <c r="A67" s="65"/>
      <c r="B67" s="40" t="s">
        <v>25</v>
      </c>
      <c r="C67" s="66">
        <f t="shared" ref="C67:F67" si="20">+C22/$V67*100000</f>
        <v>31.756813380204036</v>
      </c>
      <c r="D67" s="66">
        <f t="shared" si="20"/>
        <v>33.632930279127571</v>
      </c>
      <c r="E67" s="66">
        <f t="shared" si="20"/>
        <v>24.832696906224143</v>
      </c>
      <c r="F67" s="66">
        <f t="shared" si="20"/>
        <v>30.423060984118912</v>
      </c>
      <c r="G67" s="66">
        <f t="shared" si="5"/>
        <v>31.052629104678498</v>
      </c>
      <c r="H67" s="66">
        <f t="shared" si="3"/>
        <v>30.158785605670779</v>
      </c>
      <c r="I67" s="66">
        <f t="shared" si="3"/>
        <v>23.866043047798048</v>
      </c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>
        <v>47450795</v>
      </c>
      <c r="V67" s="65">
        <v>47385107</v>
      </c>
      <c r="W67" s="65">
        <v>47435597</v>
      </c>
      <c r="X67" s="65"/>
      <c r="Y67" s="65"/>
      <c r="Z67" s="65"/>
    </row>
    <row r="68" spans="1:26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Z68"/>
  <sheetViews>
    <sheetView zoomScaleNormal="100" workbookViewId="0">
      <selection activeCell="B1" sqref="B1"/>
    </sheetView>
  </sheetViews>
  <sheetFormatPr baseColWidth="10" defaultColWidth="9.140625" defaultRowHeight="12.75" x14ac:dyDescent="0.2"/>
  <cols>
    <col min="1" max="1" width="1.7109375" style="2" customWidth="1"/>
    <col min="2" max="2" width="35.7109375" style="2" customWidth="1"/>
    <col min="3" max="19" width="12.28515625" style="2" customWidth="1"/>
    <col min="20" max="20" width="11.85546875" style="2" customWidth="1"/>
    <col min="21" max="21" width="12" style="2" hidden="1" customWidth="1"/>
    <col min="22" max="22" width="12.28515625" style="2" hidden="1" customWidth="1"/>
    <col min="23" max="23" width="0.28515625" style="2" hidden="1" customWidth="1"/>
    <col min="24" max="70" width="12.28515625" style="2" customWidth="1"/>
    <col min="71" max="16384" width="9.140625" style="2"/>
  </cols>
  <sheetData>
    <row r="1" spans="1:9" s="17" customFormat="1" ht="17.25" customHeight="1" x14ac:dyDescent="0.2">
      <c r="F1" s="6"/>
    </row>
    <row r="2" spans="1:9" s="18" customFormat="1" ht="39" customHeight="1" x14ac:dyDescent="0.2">
      <c r="A2" s="38"/>
      <c r="B2" s="38"/>
      <c r="C2" s="47"/>
      <c r="D2" s="48"/>
    </row>
    <row r="3" spans="1:9" s="17" customFormat="1" ht="12" customHeight="1" x14ac:dyDescent="0.2"/>
    <row r="4" spans="1:9" s="17" customFormat="1" ht="39" customHeight="1" x14ac:dyDescent="0.2">
      <c r="C4" s="25" t="s">
        <v>572</v>
      </c>
      <c r="D4" s="25" t="s">
        <v>585</v>
      </c>
      <c r="E4" s="25" t="s">
        <v>587</v>
      </c>
      <c r="F4" s="41" t="s">
        <v>588</v>
      </c>
      <c r="G4" s="25" t="s">
        <v>589</v>
      </c>
      <c r="H4" s="25" t="s">
        <v>598</v>
      </c>
      <c r="I4" s="25" t="s">
        <v>600</v>
      </c>
    </row>
    <row r="5" spans="1:9" s="17" customFormat="1" ht="17.100000000000001" customHeight="1" thickBot="1" x14ac:dyDescent="0.25">
      <c r="B5" s="39" t="s">
        <v>12</v>
      </c>
      <c r="C5" s="28">
        <v>6</v>
      </c>
      <c r="D5" s="28">
        <v>4</v>
      </c>
      <c r="E5" s="28">
        <v>6</v>
      </c>
      <c r="F5" s="28">
        <v>5</v>
      </c>
      <c r="G5" s="28">
        <v>2</v>
      </c>
      <c r="H5" s="28">
        <v>2</v>
      </c>
      <c r="I5" s="28">
        <v>4</v>
      </c>
    </row>
    <row r="6" spans="1:9" s="17" customFormat="1" ht="17.100000000000001" customHeight="1" thickBot="1" x14ac:dyDescent="0.25">
      <c r="B6" s="39" t="s">
        <v>13</v>
      </c>
      <c r="C6" s="28">
        <v>1</v>
      </c>
      <c r="D6" s="28">
        <v>0</v>
      </c>
      <c r="E6" s="28">
        <v>1</v>
      </c>
      <c r="F6" s="28">
        <v>0</v>
      </c>
      <c r="G6" s="28">
        <v>1</v>
      </c>
      <c r="H6" s="28">
        <v>0</v>
      </c>
      <c r="I6" s="28">
        <v>0</v>
      </c>
    </row>
    <row r="7" spans="1:9" s="17" customFormat="1" ht="17.100000000000001" customHeight="1" thickBot="1" x14ac:dyDescent="0.25">
      <c r="B7" s="39" t="s">
        <v>563</v>
      </c>
      <c r="C7" s="28">
        <v>0</v>
      </c>
      <c r="D7" s="28">
        <v>1</v>
      </c>
      <c r="E7" s="28">
        <v>1</v>
      </c>
      <c r="F7" s="28">
        <v>0</v>
      </c>
      <c r="G7" s="28">
        <v>0</v>
      </c>
      <c r="H7" s="28">
        <v>0</v>
      </c>
      <c r="I7" s="28">
        <v>1</v>
      </c>
    </row>
    <row r="8" spans="1:9" s="17" customFormat="1" ht="17.100000000000001" customHeight="1" thickBot="1" x14ac:dyDescent="0.25">
      <c r="B8" s="39" t="s">
        <v>53</v>
      </c>
      <c r="C8" s="28">
        <v>0</v>
      </c>
      <c r="D8" s="28">
        <v>2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</row>
    <row r="9" spans="1:9" s="17" customFormat="1" ht="17.100000000000001" customHeight="1" thickBot="1" x14ac:dyDescent="0.25">
      <c r="B9" s="39" t="s">
        <v>14</v>
      </c>
      <c r="C9" s="28">
        <v>1</v>
      </c>
      <c r="D9" s="28">
        <v>0</v>
      </c>
      <c r="E9" s="28">
        <v>1</v>
      </c>
      <c r="F9" s="28">
        <v>0</v>
      </c>
      <c r="G9" s="28">
        <v>1</v>
      </c>
      <c r="H9" s="28">
        <v>1</v>
      </c>
      <c r="I9" s="28">
        <v>1</v>
      </c>
    </row>
    <row r="10" spans="1:9" s="17" customFormat="1" ht="17.100000000000001" customHeight="1" thickBot="1" x14ac:dyDescent="0.25">
      <c r="B10" s="39" t="s">
        <v>15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</row>
    <row r="11" spans="1:9" s="17" customFormat="1" ht="17.100000000000001" customHeight="1" thickBot="1" x14ac:dyDescent="0.25">
      <c r="B11" s="39" t="s">
        <v>52</v>
      </c>
      <c r="C11" s="28">
        <v>1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</row>
    <row r="12" spans="1:9" s="17" customFormat="1" ht="17.100000000000001" customHeight="1" thickBot="1" x14ac:dyDescent="0.25">
      <c r="B12" s="39" t="s">
        <v>36</v>
      </c>
      <c r="C12" s="28">
        <v>0</v>
      </c>
      <c r="D12" s="28">
        <v>0</v>
      </c>
      <c r="E12" s="28">
        <v>1</v>
      </c>
      <c r="F12" s="28">
        <v>0</v>
      </c>
      <c r="G12" s="28">
        <v>0</v>
      </c>
      <c r="H12" s="28">
        <v>0</v>
      </c>
      <c r="I12" s="28">
        <v>2</v>
      </c>
    </row>
    <row r="13" spans="1:9" s="17" customFormat="1" ht="17.100000000000001" customHeight="1" thickBot="1" x14ac:dyDescent="0.25">
      <c r="B13" s="39" t="s">
        <v>23</v>
      </c>
      <c r="C13" s="28">
        <v>6</v>
      </c>
      <c r="D13" s="28">
        <v>2</v>
      </c>
      <c r="E13" s="28">
        <v>5</v>
      </c>
      <c r="F13" s="28">
        <v>3</v>
      </c>
      <c r="G13" s="28">
        <v>4</v>
      </c>
      <c r="H13" s="28">
        <v>6</v>
      </c>
      <c r="I13" s="28">
        <v>0</v>
      </c>
    </row>
    <row r="14" spans="1:9" s="17" customFormat="1" ht="17.100000000000001" customHeight="1" thickBot="1" x14ac:dyDescent="0.25">
      <c r="B14" s="39" t="s">
        <v>54</v>
      </c>
      <c r="C14" s="28">
        <v>2</v>
      </c>
      <c r="D14" s="28">
        <v>3</v>
      </c>
      <c r="E14" s="28">
        <v>2</v>
      </c>
      <c r="F14" s="28">
        <v>0</v>
      </c>
      <c r="G14" s="28">
        <v>4</v>
      </c>
      <c r="H14" s="28">
        <v>1</v>
      </c>
      <c r="I14" s="28">
        <v>1</v>
      </c>
    </row>
    <row r="15" spans="1:9" s="17" customFormat="1" ht="17.100000000000001" customHeight="1" thickBot="1" x14ac:dyDescent="0.25">
      <c r="B15" s="39" t="s">
        <v>24</v>
      </c>
      <c r="C15" s="28">
        <v>0</v>
      </c>
      <c r="D15" s="28">
        <v>0</v>
      </c>
      <c r="E15" s="28">
        <v>0</v>
      </c>
      <c r="F15" s="28">
        <v>0</v>
      </c>
      <c r="G15" s="28">
        <v>1</v>
      </c>
      <c r="H15" s="28">
        <v>1</v>
      </c>
      <c r="I15" s="28">
        <v>0</v>
      </c>
    </row>
    <row r="16" spans="1:9" s="17" customFormat="1" ht="17.100000000000001" customHeight="1" thickBot="1" x14ac:dyDescent="0.25">
      <c r="B16" s="39" t="s">
        <v>16</v>
      </c>
      <c r="C16" s="28">
        <v>0</v>
      </c>
      <c r="D16" s="28">
        <v>0</v>
      </c>
      <c r="E16" s="28">
        <v>1</v>
      </c>
      <c r="F16" s="28">
        <v>0</v>
      </c>
      <c r="G16" s="28">
        <v>3</v>
      </c>
      <c r="H16" s="28">
        <v>0</v>
      </c>
      <c r="I16" s="28">
        <v>2</v>
      </c>
    </row>
    <row r="17" spans="2:9" s="17" customFormat="1" ht="17.100000000000001" customHeight="1" thickBot="1" x14ac:dyDescent="0.25">
      <c r="B17" s="39" t="s">
        <v>564</v>
      </c>
      <c r="C17" s="28">
        <v>4</v>
      </c>
      <c r="D17" s="28">
        <v>3</v>
      </c>
      <c r="E17" s="28">
        <v>3</v>
      </c>
      <c r="F17" s="28">
        <v>3</v>
      </c>
      <c r="G17" s="28">
        <v>2</v>
      </c>
      <c r="H17" s="28">
        <v>4</v>
      </c>
      <c r="I17" s="28">
        <v>4</v>
      </c>
    </row>
    <row r="18" spans="2:9" s="17" customFormat="1" ht="17.100000000000001" customHeight="1" thickBot="1" x14ac:dyDescent="0.25">
      <c r="B18" s="39" t="s">
        <v>565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</row>
    <row r="19" spans="2:9" s="17" customFormat="1" ht="17.100000000000001" customHeight="1" thickBot="1" x14ac:dyDescent="0.25">
      <c r="B19" s="39" t="s">
        <v>566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</row>
    <row r="20" spans="2:9" s="17" customFormat="1" ht="17.100000000000001" customHeight="1" thickBot="1" x14ac:dyDescent="0.25">
      <c r="B20" s="39" t="s">
        <v>37</v>
      </c>
      <c r="C20" s="28">
        <v>1</v>
      </c>
      <c r="D20" s="28">
        <v>1</v>
      </c>
      <c r="E20" s="28">
        <v>0</v>
      </c>
      <c r="F20" s="28">
        <v>0</v>
      </c>
      <c r="G20" s="28">
        <v>0</v>
      </c>
      <c r="H20" s="28">
        <v>0</v>
      </c>
      <c r="I20" s="28">
        <v>2</v>
      </c>
    </row>
    <row r="21" spans="2:9" s="17" customFormat="1" ht="17.100000000000001" customHeight="1" thickBot="1" x14ac:dyDescent="0.25">
      <c r="B21" s="39" t="s">
        <v>17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</row>
    <row r="22" spans="2:9" s="17" customFormat="1" ht="17.100000000000001" customHeight="1" thickBot="1" x14ac:dyDescent="0.25">
      <c r="B22" s="40" t="s">
        <v>25</v>
      </c>
      <c r="C22" s="42">
        <v>22</v>
      </c>
      <c r="D22" s="42">
        <v>16</v>
      </c>
      <c r="E22" s="42">
        <v>21</v>
      </c>
      <c r="F22" s="42">
        <v>11</v>
      </c>
      <c r="G22" s="42">
        <f t="shared" ref="G22" si="0">SUM(G5:G21)</f>
        <v>18</v>
      </c>
      <c r="H22" s="42">
        <f>SUM(H5:H21)</f>
        <v>15</v>
      </c>
      <c r="I22" s="42">
        <v>17</v>
      </c>
    </row>
    <row r="25" spans="2:9" ht="39" customHeight="1" x14ac:dyDescent="0.2">
      <c r="B25" s="17"/>
      <c r="C25" s="26" t="s">
        <v>590</v>
      </c>
      <c r="D25" s="26" t="s">
        <v>599</v>
      </c>
      <c r="E25" s="26" t="s">
        <v>601</v>
      </c>
    </row>
    <row r="26" spans="2:9" ht="17.100000000000001" customHeight="1" thickBot="1" x14ac:dyDescent="0.25">
      <c r="B26" s="39" t="s">
        <v>12</v>
      </c>
      <c r="C26" s="49">
        <f t="shared" ref="C26:E43" si="1">+IF(C5&gt;0,(G5-C5)/C5,"-")</f>
        <v>-0.66666666666666663</v>
      </c>
      <c r="D26" s="49">
        <f t="shared" si="1"/>
        <v>-0.5</v>
      </c>
      <c r="E26" s="49">
        <f t="shared" si="1"/>
        <v>-0.33333333333333331</v>
      </c>
    </row>
    <row r="27" spans="2:9" ht="17.100000000000001" customHeight="1" thickBot="1" x14ac:dyDescent="0.25">
      <c r="B27" s="39" t="s">
        <v>13</v>
      </c>
      <c r="C27" s="49">
        <f t="shared" si="1"/>
        <v>0</v>
      </c>
      <c r="D27" s="49" t="str">
        <f t="shared" si="1"/>
        <v>-</v>
      </c>
      <c r="E27" s="49">
        <f t="shared" si="1"/>
        <v>-1</v>
      </c>
    </row>
    <row r="28" spans="2:9" ht="17.100000000000001" customHeight="1" thickBot="1" x14ac:dyDescent="0.25">
      <c r="B28" s="39" t="s">
        <v>563</v>
      </c>
      <c r="C28" s="49" t="str">
        <f t="shared" si="1"/>
        <v>-</v>
      </c>
      <c r="D28" s="49">
        <f t="shared" si="1"/>
        <v>-1</v>
      </c>
      <c r="E28" s="49">
        <f t="shared" si="1"/>
        <v>0</v>
      </c>
    </row>
    <row r="29" spans="2:9" ht="17.100000000000001" customHeight="1" thickBot="1" x14ac:dyDescent="0.25">
      <c r="B29" s="39" t="s">
        <v>53</v>
      </c>
      <c r="C29" s="49" t="str">
        <f t="shared" si="1"/>
        <v>-</v>
      </c>
      <c r="D29" s="49">
        <f t="shared" si="1"/>
        <v>-1</v>
      </c>
      <c r="E29" s="49" t="str">
        <f t="shared" si="1"/>
        <v>-</v>
      </c>
    </row>
    <row r="30" spans="2:9" ht="17.100000000000001" customHeight="1" thickBot="1" x14ac:dyDescent="0.25">
      <c r="B30" s="39" t="s">
        <v>14</v>
      </c>
      <c r="C30" s="49">
        <f t="shared" si="1"/>
        <v>0</v>
      </c>
      <c r="D30" s="49" t="str">
        <f t="shared" si="1"/>
        <v>-</v>
      </c>
      <c r="E30" s="49">
        <f t="shared" si="1"/>
        <v>0</v>
      </c>
    </row>
    <row r="31" spans="2:9" ht="17.100000000000001" customHeight="1" thickBot="1" x14ac:dyDescent="0.25">
      <c r="B31" s="39" t="s">
        <v>15</v>
      </c>
      <c r="C31" s="49" t="str">
        <f t="shared" si="1"/>
        <v>-</v>
      </c>
      <c r="D31" s="49" t="str">
        <f t="shared" si="1"/>
        <v>-</v>
      </c>
      <c r="E31" s="49" t="str">
        <f t="shared" si="1"/>
        <v>-</v>
      </c>
    </row>
    <row r="32" spans="2:9" ht="17.100000000000001" customHeight="1" thickBot="1" x14ac:dyDescent="0.25">
      <c r="B32" s="39" t="s">
        <v>52</v>
      </c>
      <c r="C32" s="49">
        <f t="shared" si="1"/>
        <v>-1</v>
      </c>
      <c r="D32" s="49" t="str">
        <f t="shared" si="1"/>
        <v>-</v>
      </c>
      <c r="E32" s="49" t="str">
        <f t="shared" si="1"/>
        <v>-</v>
      </c>
    </row>
    <row r="33" spans="1:26" ht="17.100000000000001" customHeight="1" thickBot="1" x14ac:dyDescent="0.25">
      <c r="B33" s="39" t="s">
        <v>36</v>
      </c>
      <c r="C33" s="49" t="str">
        <f t="shared" si="1"/>
        <v>-</v>
      </c>
      <c r="D33" s="49" t="str">
        <f t="shared" si="1"/>
        <v>-</v>
      </c>
      <c r="E33" s="49">
        <f t="shared" si="1"/>
        <v>1</v>
      </c>
    </row>
    <row r="34" spans="1:26" ht="17.100000000000001" customHeight="1" thickBot="1" x14ac:dyDescent="0.25">
      <c r="B34" s="39" t="s">
        <v>23</v>
      </c>
      <c r="C34" s="49">
        <f t="shared" si="1"/>
        <v>-0.33333333333333331</v>
      </c>
      <c r="D34" s="49">
        <f t="shared" si="1"/>
        <v>2</v>
      </c>
      <c r="E34" s="49">
        <f t="shared" si="1"/>
        <v>-1</v>
      </c>
    </row>
    <row r="35" spans="1:26" ht="17.100000000000001" customHeight="1" thickBot="1" x14ac:dyDescent="0.25">
      <c r="B35" s="39" t="s">
        <v>54</v>
      </c>
      <c r="C35" s="49">
        <f t="shared" si="1"/>
        <v>1</v>
      </c>
      <c r="D35" s="49">
        <f t="shared" si="1"/>
        <v>-0.66666666666666663</v>
      </c>
      <c r="E35" s="49">
        <f t="shared" si="1"/>
        <v>-0.5</v>
      </c>
    </row>
    <row r="36" spans="1:26" ht="17.100000000000001" customHeight="1" thickBot="1" x14ac:dyDescent="0.25">
      <c r="B36" s="39" t="s">
        <v>24</v>
      </c>
      <c r="C36" s="49" t="str">
        <f t="shared" si="1"/>
        <v>-</v>
      </c>
      <c r="D36" s="49" t="str">
        <f t="shared" si="1"/>
        <v>-</v>
      </c>
      <c r="E36" s="49" t="str">
        <f t="shared" si="1"/>
        <v>-</v>
      </c>
    </row>
    <row r="37" spans="1:26" ht="17.100000000000001" customHeight="1" thickBot="1" x14ac:dyDescent="0.25">
      <c r="B37" s="39" t="s">
        <v>16</v>
      </c>
      <c r="C37" s="49" t="str">
        <f t="shared" si="1"/>
        <v>-</v>
      </c>
      <c r="D37" s="49" t="str">
        <f t="shared" si="1"/>
        <v>-</v>
      </c>
      <c r="E37" s="49">
        <f t="shared" si="1"/>
        <v>1</v>
      </c>
    </row>
    <row r="38" spans="1:26" ht="17.100000000000001" customHeight="1" thickBot="1" x14ac:dyDescent="0.25">
      <c r="B38" s="39" t="s">
        <v>564</v>
      </c>
      <c r="C38" s="49">
        <f t="shared" si="1"/>
        <v>-0.5</v>
      </c>
      <c r="D38" s="49">
        <f t="shared" si="1"/>
        <v>0.33333333333333331</v>
      </c>
      <c r="E38" s="49">
        <f t="shared" si="1"/>
        <v>0.33333333333333331</v>
      </c>
    </row>
    <row r="39" spans="1:26" ht="17.100000000000001" customHeight="1" thickBot="1" x14ac:dyDescent="0.25">
      <c r="B39" s="39" t="s">
        <v>565</v>
      </c>
      <c r="C39" s="49" t="str">
        <f t="shared" si="1"/>
        <v>-</v>
      </c>
      <c r="D39" s="49" t="str">
        <f t="shared" si="1"/>
        <v>-</v>
      </c>
      <c r="E39" s="49" t="str">
        <f t="shared" si="1"/>
        <v>-</v>
      </c>
    </row>
    <row r="40" spans="1:26" ht="17.100000000000001" customHeight="1" thickBot="1" x14ac:dyDescent="0.25">
      <c r="B40" s="39" t="s">
        <v>566</v>
      </c>
      <c r="C40" s="49" t="str">
        <f t="shared" si="1"/>
        <v>-</v>
      </c>
      <c r="D40" s="49" t="str">
        <f t="shared" si="1"/>
        <v>-</v>
      </c>
      <c r="E40" s="49" t="str">
        <f t="shared" si="1"/>
        <v>-</v>
      </c>
    </row>
    <row r="41" spans="1:26" ht="17.100000000000001" customHeight="1" thickBot="1" x14ac:dyDescent="0.25">
      <c r="B41" s="39" t="s">
        <v>37</v>
      </c>
      <c r="C41" s="49">
        <f t="shared" si="1"/>
        <v>-1</v>
      </c>
      <c r="D41" s="49">
        <f t="shared" si="1"/>
        <v>-1</v>
      </c>
      <c r="E41" s="49" t="str">
        <f t="shared" si="1"/>
        <v>-</v>
      </c>
    </row>
    <row r="42" spans="1:26" ht="17.100000000000001" customHeight="1" thickBot="1" x14ac:dyDescent="0.25">
      <c r="B42" s="39" t="s">
        <v>17</v>
      </c>
      <c r="C42" s="49" t="str">
        <f t="shared" si="1"/>
        <v>-</v>
      </c>
      <c r="D42" s="49" t="str">
        <f t="shared" si="1"/>
        <v>-</v>
      </c>
      <c r="E42" s="49" t="str">
        <f t="shared" si="1"/>
        <v>-</v>
      </c>
    </row>
    <row r="43" spans="1:26" ht="17.100000000000001" customHeight="1" thickBot="1" x14ac:dyDescent="0.25">
      <c r="A43" s="19"/>
      <c r="B43" s="40" t="s">
        <v>25</v>
      </c>
      <c r="C43" s="50">
        <f t="shared" si="1"/>
        <v>-0.18181818181818182</v>
      </c>
      <c r="D43" s="50">
        <f t="shared" si="1"/>
        <v>-6.25E-2</v>
      </c>
      <c r="E43" s="50">
        <f t="shared" si="1"/>
        <v>-0.19047619047619047</v>
      </c>
    </row>
    <row r="46" spans="1:26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6" ht="39" customHeight="1" x14ac:dyDescent="0.2">
      <c r="A49" s="65"/>
      <c r="B49" s="65"/>
      <c r="C49" s="25" t="s">
        <v>572</v>
      </c>
      <c r="D49" s="25" t="s">
        <v>585</v>
      </c>
      <c r="E49" s="25" t="s">
        <v>587</v>
      </c>
      <c r="F49" s="41" t="s">
        <v>588</v>
      </c>
      <c r="G49" s="25" t="s">
        <v>589</v>
      </c>
      <c r="H49" s="25" t="s">
        <v>598</v>
      </c>
      <c r="I49" s="25" t="s">
        <v>600</v>
      </c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>
        <v>2022</v>
      </c>
      <c r="X49" s="65"/>
      <c r="Y49" s="65"/>
      <c r="Z49" s="65"/>
    </row>
    <row r="50" spans="1:26" ht="15" thickBot="1" x14ac:dyDescent="0.25">
      <c r="A50" s="65"/>
      <c r="B50" s="39" t="s">
        <v>574</v>
      </c>
      <c r="C50" s="64">
        <f>+C5/$V50*1000000</f>
        <v>0.69426886834753021</v>
      </c>
      <c r="D50" s="64">
        <f t="shared" ref="D50:F50" si="2">+D5/$V50*1000000</f>
        <v>0.46284591223168681</v>
      </c>
      <c r="E50" s="64">
        <f t="shared" si="2"/>
        <v>0.69426886834753021</v>
      </c>
      <c r="F50" s="64">
        <f t="shared" si="2"/>
        <v>0.57855739028960851</v>
      </c>
      <c r="G50" s="64">
        <f>+G5/$W50*1000000</f>
        <v>0.23089675682415364</v>
      </c>
      <c r="H50" s="64">
        <f>+H5/$W50*1000000</f>
        <v>0.23089675682415364</v>
      </c>
      <c r="I50" s="64">
        <f>+I5/$W50*1000000</f>
        <v>0.46179351364830729</v>
      </c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>
        <v>8635689</v>
      </c>
      <c r="V50" s="65">
        <v>8642185</v>
      </c>
      <c r="W50" s="65">
        <v>8661880</v>
      </c>
      <c r="X50" s="65"/>
      <c r="Y50" s="65"/>
      <c r="Z50" s="65"/>
    </row>
    <row r="51" spans="1:26" ht="15" thickBot="1" x14ac:dyDescent="0.25">
      <c r="A51" s="65"/>
      <c r="B51" s="39" t="s">
        <v>575</v>
      </c>
      <c r="C51" s="64">
        <f t="shared" ref="C51:F51" si="3">+C6/$V51*1000000</f>
        <v>0.7539994013244754</v>
      </c>
      <c r="D51" s="64">
        <f t="shared" si="3"/>
        <v>0</v>
      </c>
      <c r="E51" s="64">
        <f t="shared" si="3"/>
        <v>0.7539994013244754</v>
      </c>
      <c r="F51" s="64">
        <f t="shared" si="3"/>
        <v>0</v>
      </c>
      <c r="G51" s="64">
        <f t="shared" ref="G51:H67" si="4">+G6/$W51*1000000</f>
        <v>0.75452222897938803</v>
      </c>
      <c r="H51" s="64">
        <f t="shared" si="4"/>
        <v>0</v>
      </c>
      <c r="I51" s="64">
        <f t="shared" ref="I51" si="5">+I6/$W51*1000000</f>
        <v>0</v>
      </c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>
        <v>1329391</v>
      </c>
      <c r="V51" s="65">
        <v>1326261</v>
      </c>
      <c r="W51" s="65">
        <v>1325342</v>
      </c>
      <c r="X51" s="65"/>
      <c r="Y51" s="65"/>
      <c r="Z51" s="65"/>
    </row>
    <row r="52" spans="1:26" ht="15" thickBot="1" x14ac:dyDescent="0.25">
      <c r="A52" s="65"/>
      <c r="B52" s="39" t="s">
        <v>576</v>
      </c>
      <c r="C52" s="64">
        <f t="shared" ref="C52:F52" si="6">+C7/$V52*1000000</f>
        <v>0</v>
      </c>
      <c r="D52" s="64">
        <f t="shared" si="6"/>
        <v>0.9883454306814049</v>
      </c>
      <c r="E52" s="64">
        <f t="shared" si="6"/>
        <v>0.9883454306814049</v>
      </c>
      <c r="F52" s="64">
        <f t="shared" si="6"/>
        <v>0</v>
      </c>
      <c r="G52" s="64">
        <f t="shared" si="4"/>
        <v>0</v>
      </c>
      <c r="H52" s="64">
        <f t="shared" si="4"/>
        <v>0</v>
      </c>
      <c r="I52" s="64">
        <f t="shared" ref="I52" si="7">+I7/$W52*1000000</f>
        <v>0.99552115034459954</v>
      </c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>
        <v>1018784</v>
      </c>
      <c r="V52" s="65">
        <v>1011792</v>
      </c>
      <c r="W52" s="65">
        <v>1004499</v>
      </c>
      <c r="X52" s="65"/>
      <c r="Y52" s="65"/>
      <c r="Z52" s="65"/>
    </row>
    <row r="53" spans="1:26" ht="15" thickBot="1" x14ac:dyDescent="0.25">
      <c r="A53" s="65"/>
      <c r="B53" s="39" t="s">
        <v>53</v>
      </c>
      <c r="C53" s="64">
        <f t="shared" ref="C53:F53" si="8">+C8/$V53*1000000</f>
        <v>0</v>
      </c>
      <c r="D53" s="64">
        <f t="shared" si="8"/>
        <v>1.7050182095944786</v>
      </c>
      <c r="E53" s="64">
        <f t="shared" si="8"/>
        <v>0</v>
      </c>
      <c r="F53" s="64">
        <f t="shared" si="8"/>
        <v>0</v>
      </c>
      <c r="G53" s="64">
        <f t="shared" si="4"/>
        <v>0</v>
      </c>
      <c r="H53" s="64">
        <f t="shared" si="4"/>
        <v>0</v>
      </c>
      <c r="I53" s="64">
        <f t="shared" ref="I53" si="9">+I8/$W53*1000000</f>
        <v>0</v>
      </c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>
        <v>1171543</v>
      </c>
      <c r="V53" s="65">
        <v>1173008</v>
      </c>
      <c r="W53" s="65">
        <v>1176254</v>
      </c>
      <c r="X53" s="65"/>
      <c r="Y53" s="65"/>
      <c r="Z53" s="65"/>
    </row>
    <row r="54" spans="1:26" ht="15" thickBot="1" x14ac:dyDescent="0.25">
      <c r="A54" s="65"/>
      <c r="B54" s="39" t="s">
        <v>14</v>
      </c>
      <c r="C54" s="64">
        <f t="shared" ref="C54:F54" si="10">+C9/$V54*1000000</f>
        <v>0.46020514104367161</v>
      </c>
      <c r="D54" s="64">
        <f t="shared" si="10"/>
        <v>0</v>
      </c>
      <c r="E54" s="64">
        <f t="shared" si="10"/>
        <v>0.46020514104367161</v>
      </c>
      <c r="F54" s="64">
        <f t="shared" si="10"/>
        <v>0</v>
      </c>
      <c r="G54" s="64">
        <f t="shared" si="4"/>
        <v>0.45947182794434138</v>
      </c>
      <c r="H54" s="64">
        <f t="shared" si="4"/>
        <v>0.45947182794434138</v>
      </c>
      <c r="I54" s="64">
        <f t="shared" ref="I54" si="11">+I9/$W54*1000000</f>
        <v>0.45947182794434138</v>
      </c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>
        <v>2175952</v>
      </c>
      <c r="V54" s="65">
        <v>2172944</v>
      </c>
      <c r="W54" s="65">
        <v>2176412</v>
      </c>
      <c r="X54" s="65"/>
      <c r="Y54" s="65"/>
      <c r="Z54" s="65"/>
    </row>
    <row r="55" spans="1:26" ht="15" thickBot="1" x14ac:dyDescent="0.25">
      <c r="A55" s="65"/>
      <c r="B55" s="39" t="s">
        <v>15</v>
      </c>
      <c r="C55" s="64">
        <f t="shared" ref="C55:F55" si="12">+C10/$V55*1000000</f>
        <v>0</v>
      </c>
      <c r="D55" s="64">
        <f t="shared" si="12"/>
        <v>0</v>
      </c>
      <c r="E55" s="64">
        <f t="shared" si="12"/>
        <v>0</v>
      </c>
      <c r="F55" s="64">
        <f t="shared" si="12"/>
        <v>0</v>
      </c>
      <c r="G55" s="64">
        <f t="shared" si="4"/>
        <v>0</v>
      </c>
      <c r="H55" s="64">
        <f t="shared" si="4"/>
        <v>0</v>
      </c>
      <c r="I55" s="64">
        <f t="shared" ref="I55" si="13">+I10/$W55*1000000</f>
        <v>0</v>
      </c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>
        <v>582905</v>
      </c>
      <c r="V55" s="65">
        <v>584507</v>
      </c>
      <c r="W55" s="65">
        <v>585222</v>
      </c>
      <c r="X55" s="65"/>
      <c r="Y55" s="65"/>
      <c r="Z55" s="65"/>
    </row>
    <row r="56" spans="1:26" ht="15" thickBot="1" x14ac:dyDescent="0.25">
      <c r="A56" s="65"/>
      <c r="B56" s="39" t="s">
        <v>577</v>
      </c>
      <c r="C56" s="64">
        <f t="shared" ref="C56:F56" si="14">+C11/$V56*1000000</f>
        <v>0.41961463431214047</v>
      </c>
      <c r="D56" s="64">
        <f t="shared" si="14"/>
        <v>0</v>
      </c>
      <c r="E56" s="64">
        <f t="shared" si="14"/>
        <v>0</v>
      </c>
      <c r="F56" s="64">
        <f t="shared" si="14"/>
        <v>0</v>
      </c>
      <c r="G56" s="64">
        <f t="shared" si="4"/>
        <v>0</v>
      </c>
      <c r="H56" s="64">
        <f t="shared" si="4"/>
        <v>0</v>
      </c>
      <c r="I56" s="64">
        <f t="shared" ref="I56" si="15">+I11/$W56*1000000</f>
        <v>0</v>
      </c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>
        <v>2394918</v>
      </c>
      <c r="V56" s="65">
        <v>2383139</v>
      </c>
      <c r="W56" s="65">
        <v>2370064</v>
      </c>
      <c r="X56" s="65"/>
      <c r="Y56" s="65"/>
      <c r="Z56" s="65"/>
    </row>
    <row r="57" spans="1:26" ht="15" thickBot="1" x14ac:dyDescent="0.25">
      <c r="A57" s="65"/>
      <c r="B57" s="39" t="s">
        <v>578</v>
      </c>
      <c r="C57" s="64">
        <f t="shared" ref="C57:F57" si="16">+C12/$V57*1000000</f>
        <v>0</v>
      </c>
      <c r="D57" s="64">
        <f t="shared" si="16"/>
        <v>0</v>
      </c>
      <c r="E57" s="64">
        <f t="shared" si="16"/>
        <v>0.48790912399820058</v>
      </c>
      <c r="F57" s="64">
        <f t="shared" si="16"/>
        <v>0</v>
      </c>
      <c r="G57" s="64">
        <f t="shared" si="4"/>
        <v>0</v>
      </c>
      <c r="H57" s="64">
        <f t="shared" si="4"/>
        <v>0</v>
      </c>
      <c r="I57" s="64">
        <f t="shared" ref="I57" si="17">+I12/$W57*1000000</f>
        <v>0.97456720688551213</v>
      </c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>
        <v>2045221</v>
      </c>
      <c r="V57" s="65">
        <v>2049562</v>
      </c>
      <c r="W57" s="65">
        <v>2052193</v>
      </c>
      <c r="X57" s="65"/>
      <c r="Y57" s="65"/>
      <c r="Z57" s="65"/>
    </row>
    <row r="58" spans="1:26" ht="15" thickBot="1" x14ac:dyDescent="0.25">
      <c r="A58" s="65"/>
      <c r="B58" s="39" t="s">
        <v>23</v>
      </c>
      <c r="C58" s="64">
        <f t="shared" ref="C58:F58" si="18">+C13/$V58*1000000</f>
        <v>0.77286103623662017</v>
      </c>
      <c r="D58" s="64">
        <f t="shared" si="18"/>
        <v>0.25762034541220669</v>
      </c>
      <c r="E58" s="64">
        <f t="shared" si="18"/>
        <v>0.64405086353051677</v>
      </c>
      <c r="F58" s="64">
        <f t="shared" si="18"/>
        <v>0.38643051811831008</v>
      </c>
      <c r="G58" s="64">
        <f t="shared" si="4"/>
        <v>0.51392069843878607</v>
      </c>
      <c r="H58" s="64">
        <f t="shared" si="4"/>
        <v>0.770881047658179</v>
      </c>
      <c r="I58" s="64">
        <f t="shared" ref="I58" si="19">+I13/$W58*1000000</f>
        <v>0</v>
      </c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>
        <v>7780479</v>
      </c>
      <c r="V58" s="65">
        <v>7763362</v>
      </c>
      <c r="W58" s="65">
        <v>7783302</v>
      </c>
      <c r="X58" s="65"/>
      <c r="Y58" s="65"/>
      <c r="Z58" s="65"/>
    </row>
    <row r="59" spans="1:26" ht="15" thickBot="1" x14ac:dyDescent="0.25">
      <c r="A59" s="65"/>
      <c r="B59" s="39" t="s">
        <v>579</v>
      </c>
      <c r="C59" s="64">
        <f t="shared" ref="C59:F59" si="20">+C14/$V59*1000000</f>
        <v>0.39540241883475702</v>
      </c>
      <c r="D59" s="64">
        <f t="shared" si="20"/>
        <v>0.59310362825213547</v>
      </c>
      <c r="E59" s="64">
        <f t="shared" si="20"/>
        <v>0.39540241883475702</v>
      </c>
      <c r="F59" s="64">
        <f t="shared" si="20"/>
        <v>0</v>
      </c>
      <c r="G59" s="64">
        <f t="shared" si="4"/>
        <v>0.78572510346526381</v>
      </c>
      <c r="H59" s="64">
        <f t="shared" si="4"/>
        <v>0.19643127586631595</v>
      </c>
      <c r="I59" s="64">
        <f t="shared" ref="I59" si="21">+I14/$W59*1000000</f>
        <v>0.19643127586631595</v>
      </c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>
        <v>5057353</v>
      </c>
      <c r="V59" s="65">
        <v>5058138</v>
      </c>
      <c r="W59" s="65">
        <v>5090839</v>
      </c>
      <c r="X59" s="65"/>
      <c r="Y59" s="65"/>
      <c r="Z59" s="65"/>
    </row>
    <row r="60" spans="1:26" ht="15" thickBot="1" x14ac:dyDescent="0.25">
      <c r="A60" s="65"/>
      <c r="B60" s="39" t="s">
        <v>24</v>
      </c>
      <c r="C60" s="64">
        <f t="shared" ref="C60:F60" si="22">+C15/$V60*1000000</f>
        <v>0</v>
      </c>
      <c r="D60" s="64">
        <f t="shared" si="22"/>
        <v>0</v>
      </c>
      <c r="E60" s="64">
        <f t="shared" si="22"/>
        <v>0</v>
      </c>
      <c r="F60" s="64">
        <f t="shared" si="22"/>
        <v>0</v>
      </c>
      <c r="G60" s="64">
        <f t="shared" si="4"/>
        <v>0.94854611594079175</v>
      </c>
      <c r="H60" s="64">
        <f t="shared" si="4"/>
        <v>0.94854611594079175</v>
      </c>
      <c r="I60" s="64">
        <f t="shared" ref="I60" si="23">+I15/$W60*1000000</f>
        <v>0</v>
      </c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>
        <v>1063987</v>
      </c>
      <c r="V60" s="65">
        <v>1059501</v>
      </c>
      <c r="W60" s="65">
        <v>1054245</v>
      </c>
      <c r="X60" s="65"/>
      <c r="Y60" s="65"/>
      <c r="Z60" s="65"/>
    </row>
    <row r="61" spans="1:26" ht="15" thickBot="1" x14ac:dyDescent="0.25">
      <c r="A61" s="65"/>
      <c r="B61" s="39" t="s">
        <v>16</v>
      </c>
      <c r="C61" s="64">
        <f t="shared" ref="C61:F61" si="24">+C16/$V61*1000000</f>
        <v>0</v>
      </c>
      <c r="D61" s="64">
        <f t="shared" si="24"/>
        <v>0</v>
      </c>
      <c r="E61" s="64">
        <f t="shared" si="24"/>
        <v>0.37096872919097285</v>
      </c>
      <c r="F61" s="64">
        <f t="shared" si="24"/>
        <v>0</v>
      </c>
      <c r="G61" s="64">
        <f t="shared" si="4"/>
        <v>1.1155933171497929</v>
      </c>
      <c r="H61" s="64">
        <f t="shared" si="4"/>
        <v>0</v>
      </c>
      <c r="I61" s="64">
        <f t="shared" ref="I61" si="25">+I16/$W61*1000000</f>
        <v>0.74372887809986188</v>
      </c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>
        <v>2701819</v>
      </c>
      <c r="V61" s="65">
        <v>2695645</v>
      </c>
      <c r="W61" s="65">
        <v>2689152</v>
      </c>
      <c r="X61" s="65"/>
      <c r="Y61" s="65"/>
      <c r="Z61" s="65"/>
    </row>
    <row r="62" spans="1:26" ht="15" thickBot="1" x14ac:dyDescent="0.25">
      <c r="A62" s="65"/>
      <c r="B62" s="39" t="s">
        <v>580</v>
      </c>
      <c r="C62" s="64">
        <f t="shared" ref="C62:F62" si="26">+C17/$V62*1000000</f>
        <v>0.59248278578296076</v>
      </c>
      <c r="D62" s="64">
        <f t="shared" si="26"/>
        <v>0.4443620893372206</v>
      </c>
      <c r="E62" s="64">
        <f t="shared" si="26"/>
        <v>0.4443620893372206</v>
      </c>
      <c r="F62" s="64">
        <f t="shared" si="26"/>
        <v>0.4443620893372206</v>
      </c>
      <c r="G62" s="64">
        <f t="shared" si="4"/>
        <v>0.29653985436334673</v>
      </c>
      <c r="H62" s="64">
        <f t="shared" si="4"/>
        <v>0.59307970872669347</v>
      </c>
      <c r="I62" s="64">
        <f t="shared" ref="I62" si="27">+I17/$W62*1000000</f>
        <v>0.59307970872669347</v>
      </c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>
        <v>6779888</v>
      </c>
      <c r="V62" s="65">
        <v>6751251</v>
      </c>
      <c r="W62" s="65">
        <v>6744456</v>
      </c>
      <c r="X62" s="65"/>
      <c r="Y62" s="65"/>
      <c r="Z62" s="65"/>
    </row>
    <row r="63" spans="1:26" ht="15" thickBot="1" x14ac:dyDescent="0.25">
      <c r="A63" s="65"/>
      <c r="B63" s="39" t="s">
        <v>581</v>
      </c>
      <c r="C63" s="64">
        <f t="shared" ref="C63:F63" si="28">+C18/$V63*1000000</f>
        <v>0</v>
      </c>
      <c r="D63" s="64">
        <f t="shared" si="28"/>
        <v>0</v>
      </c>
      <c r="E63" s="64">
        <f t="shared" si="28"/>
        <v>0</v>
      </c>
      <c r="F63" s="64">
        <f t="shared" si="28"/>
        <v>0</v>
      </c>
      <c r="G63" s="64">
        <f t="shared" si="4"/>
        <v>0</v>
      </c>
      <c r="H63" s="64">
        <f t="shared" si="4"/>
        <v>0</v>
      </c>
      <c r="I63" s="64">
        <f t="shared" ref="I63" si="29">+I18/$W63*1000000</f>
        <v>0</v>
      </c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>
        <v>1511251</v>
      </c>
      <c r="V63" s="65">
        <v>1518486</v>
      </c>
      <c r="W63" s="65">
        <v>1531439</v>
      </c>
      <c r="X63" s="65"/>
      <c r="Y63" s="65"/>
      <c r="Z63" s="65"/>
    </row>
    <row r="64" spans="1:26" ht="15" thickBot="1" x14ac:dyDescent="0.25">
      <c r="A64" s="65"/>
      <c r="B64" s="39" t="s">
        <v>582</v>
      </c>
      <c r="C64" s="64">
        <f t="shared" ref="C64:F64" si="30">+C19/$V64*1000000</f>
        <v>0</v>
      </c>
      <c r="D64" s="64">
        <f t="shared" si="30"/>
        <v>0</v>
      </c>
      <c r="E64" s="64">
        <f t="shared" si="30"/>
        <v>0</v>
      </c>
      <c r="F64" s="64">
        <f t="shared" si="30"/>
        <v>0</v>
      </c>
      <c r="G64" s="64">
        <f t="shared" si="4"/>
        <v>0</v>
      </c>
      <c r="H64" s="64">
        <f t="shared" si="4"/>
        <v>0</v>
      </c>
      <c r="I64" s="64">
        <f t="shared" ref="I64" si="31">+I19/$W64*1000000</f>
        <v>0</v>
      </c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>
        <v>661197</v>
      </c>
      <c r="V64" s="65">
        <v>661537</v>
      </c>
      <c r="W64" s="65">
        <v>663612</v>
      </c>
      <c r="X64" s="65"/>
      <c r="Y64" s="65"/>
      <c r="Z64" s="65"/>
    </row>
    <row r="65" spans="1:26" ht="15" thickBot="1" x14ac:dyDescent="0.25">
      <c r="A65" s="65"/>
      <c r="B65" s="39" t="s">
        <v>583</v>
      </c>
      <c r="C65" s="64">
        <f t="shared" ref="C65:F65" si="32">+C20/$V65*1000000</f>
        <v>0.45167261143102078</v>
      </c>
      <c r="D65" s="64">
        <f t="shared" si="32"/>
        <v>0.45167261143102078</v>
      </c>
      <c r="E65" s="64">
        <f t="shared" si="32"/>
        <v>0</v>
      </c>
      <c r="F65" s="64">
        <f t="shared" si="32"/>
        <v>0</v>
      </c>
      <c r="G65" s="64">
        <f t="shared" si="4"/>
        <v>0</v>
      </c>
      <c r="H65" s="64">
        <f t="shared" si="4"/>
        <v>0</v>
      </c>
      <c r="I65" s="64">
        <f t="shared" ref="I65" si="33">+I20/$W65*1000000</f>
        <v>0.90612499722499218</v>
      </c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>
        <v>2220504</v>
      </c>
      <c r="V65" s="65">
        <v>2213993</v>
      </c>
      <c r="W65" s="65">
        <v>2207201</v>
      </c>
      <c r="X65" s="65"/>
      <c r="Y65" s="65"/>
      <c r="Z65" s="65"/>
    </row>
    <row r="66" spans="1:26" ht="15" thickBot="1" x14ac:dyDescent="0.25">
      <c r="A66" s="65"/>
      <c r="B66" s="39" t="s">
        <v>17</v>
      </c>
      <c r="C66" s="64">
        <f t="shared" ref="C66:F66" si="34">+C21/$V66*1000000</f>
        <v>0</v>
      </c>
      <c r="D66" s="64">
        <f t="shared" si="34"/>
        <v>0</v>
      </c>
      <c r="E66" s="64">
        <f t="shared" si="34"/>
        <v>0</v>
      </c>
      <c r="F66" s="64">
        <f t="shared" si="34"/>
        <v>0</v>
      </c>
      <c r="G66" s="64">
        <f t="shared" si="4"/>
        <v>0</v>
      </c>
      <c r="H66" s="64">
        <f t="shared" si="4"/>
        <v>0</v>
      </c>
      <c r="I66" s="64">
        <f t="shared" ref="I66" si="35">+I21/$W66*1000000</f>
        <v>0</v>
      </c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>
        <v>319914</v>
      </c>
      <c r="V66" s="65">
        <v>319796</v>
      </c>
      <c r="W66" s="65">
        <v>319485</v>
      </c>
      <c r="X66" s="65"/>
      <c r="Y66" s="65"/>
      <c r="Z66" s="65"/>
    </row>
    <row r="67" spans="1:26" ht="15" thickBot="1" x14ac:dyDescent="0.25">
      <c r="A67" s="65"/>
      <c r="B67" s="40" t="s">
        <v>25</v>
      </c>
      <c r="C67" s="66">
        <f t="shared" ref="C67:F67" si="36">+C22/$V67*1000000</f>
        <v>0.46428089737140404</v>
      </c>
      <c r="D67" s="66">
        <f t="shared" si="36"/>
        <v>0.33765883445193023</v>
      </c>
      <c r="E67" s="66">
        <f t="shared" si="36"/>
        <v>0.44317722021815842</v>
      </c>
      <c r="F67" s="66">
        <f t="shared" si="36"/>
        <v>0.23214044868570202</v>
      </c>
      <c r="G67" s="66">
        <f t="shared" si="4"/>
        <v>0.37946186278629529</v>
      </c>
      <c r="H67" s="66">
        <f t="shared" si="4"/>
        <v>0.31621821898857944</v>
      </c>
      <c r="I67" s="66">
        <f t="shared" ref="I67" si="37">+I22/$W67*1000000</f>
        <v>0.35838064818705667</v>
      </c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>
        <v>47450795</v>
      </c>
      <c r="V67" s="65">
        <v>47385107</v>
      </c>
      <c r="W67" s="65">
        <v>47435597</v>
      </c>
      <c r="X67" s="65"/>
      <c r="Y67" s="65"/>
      <c r="Z67" s="65"/>
    </row>
    <row r="68" spans="1:26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6"/>
  <dimension ref="A1:Y68"/>
  <sheetViews>
    <sheetView showWhiteSpace="0" zoomScaleNormal="100" workbookViewId="0">
      <selection activeCell="B1" sqref="B1"/>
    </sheetView>
  </sheetViews>
  <sheetFormatPr baseColWidth="10" defaultRowHeight="12.75" x14ac:dyDescent="0.2"/>
  <cols>
    <col min="1" max="1" width="1" style="2" customWidth="1"/>
    <col min="2" max="2" width="35.7109375" style="2" customWidth="1"/>
    <col min="3" max="19" width="12.28515625" style="2" customWidth="1"/>
    <col min="20" max="20" width="12.140625" style="2" customWidth="1"/>
    <col min="21" max="21" width="0.28515625" style="2" hidden="1" customWidth="1"/>
    <col min="22" max="23" width="0.140625" style="2" hidden="1" customWidth="1"/>
    <col min="24" max="65" width="12.28515625" style="2" customWidth="1"/>
    <col min="66" max="16384" width="11.42578125" style="2"/>
  </cols>
  <sheetData>
    <row r="1" spans="1:10" ht="17.25" customHeight="1" x14ac:dyDescent="0.2">
      <c r="J1" s="6"/>
    </row>
    <row r="2" spans="1:10" ht="39" customHeight="1" x14ac:dyDescent="0.2">
      <c r="A2" s="44"/>
      <c r="B2" s="45"/>
      <c r="C2" s="11"/>
      <c r="D2"/>
      <c r="E2"/>
      <c r="F2"/>
    </row>
    <row r="3" spans="1:10" ht="25.5" customHeight="1" x14ac:dyDescent="0.2"/>
    <row r="4" spans="1:10" ht="39" customHeight="1" x14ac:dyDescent="0.2">
      <c r="B4" s="13"/>
      <c r="C4" s="25" t="s">
        <v>572</v>
      </c>
      <c r="D4" s="25" t="s">
        <v>585</v>
      </c>
      <c r="E4" s="25" t="s">
        <v>587</v>
      </c>
      <c r="F4" s="41" t="s">
        <v>588</v>
      </c>
      <c r="G4" s="25" t="s">
        <v>589</v>
      </c>
      <c r="H4" s="25" t="s">
        <v>598</v>
      </c>
      <c r="I4" s="25" t="s">
        <v>600</v>
      </c>
    </row>
    <row r="5" spans="1:10" ht="17.100000000000001" customHeight="1" thickBot="1" x14ac:dyDescent="0.25">
      <c r="B5" s="39" t="s">
        <v>12</v>
      </c>
      <c r="C5" s="28">
        <v>1917</v>
      </c>
      <c r="D5" s="28">
        <v>2044</v>
      </c>
      <c r="E5" s="28">
        <v>1394</v>
      </c>
      <c r="F5" s="28">
        <v>1875</v>
      </c>
      <c r="G5" s="28">
        <v>1943</v>
      </c>
      <c r="H5" s="28">
        <v>1868</v>
      </c>
      <c r="I5" s="28">
        <v>1393</v>
      </c>
    </row>
    <row r="6" spans="1:10" ht="17.100000000000001" customHeight="1" thickBot="1" x14ac:dyDescent="0.25">
      <c r="B6" s="39" t="s">
        <v>13</v>
      </c>
      <c r="C6" s="28">
        <v>181</v>
      </c>
      <c r="D6" s="28">
        <v>207</v>
      </c>
      <c r="E6" s="28">
        <v>152</v>
      </c>
      <c r="F6" s="28">
        <v>190</v>
      </c>
      <c r="G6" s="28">
        <v>181</v>
      </c>
      <c r="H6" s="28">
        <v>211</v>
      </c>
      <c r="I6" s="28">
        <v>159</v>
      </c>
    </row>
    <row r="7" spans="1:10" ht="17.100000000000001" customHeight="1" thickBot="1" x14ac:dyDescent="0.25">
      <c r="B7" s="39" t="s">
        <v>563</v>
      </c>
      <c r="C7" s="28">
        <v>217</v>
      </c>
      <c r="D7" s="28">
        <v>230</v>
      </c>
      <c r="E7" s="28">
        <v>167</v>
      </c>
      <c r="F7" s="28">
        <v>199</v>
      </c>
      <c r="G7" s="28">
        <v>223</v>
      </c>
      <c r="H7" s="28">
        <v>199</v>
      </c>
      <c r="I7" s="28">
        <v>135</v>
      </c>
    </row>
    <row r="8" spans="1:10" ht="17.100000000000001" customHeight="1" thickBot="1" x14ac:dyDescent="0.25">
      <c r="B8" s="39" t="s">
        <v>53</v>
      </c>
      <c r="C8" s="28">
        <v>232</v>
      </c>
      <c r="D8" s="28">
        <v>232</v>
      </c>
      <c r="E8" s="28">
        <v>160</v>
      </c>
      <c r="F8" s="28">
        <v>220</v>
      </c>
      <c r="G8" s="28">
        <v>225</v>
      </c>
      <c r="H8" s="28">
        <v>236</v>
      </c>
      <c r="I8" s="28">
        <v>178</v>
      </c>
    </row>
    <row r="9" spans="1:10" ht="17.100000000000001" customHeight="1" thickBot="1" x14ac:dyDescent="0.25">
      <c r="B9" s="39" t="s">
        <v>14</v>
      </c>
      <c r="C9" s="28">
        <v>479</v>
      </c>
      <c r="D9" s="28">
        <v>502</v>
      </c>
      <c r="E9" s="28">
        <v>393</v>
      </c>
      <c r="F9" s="28">
        <v>501</v>
      </c>
      <c r="G9" s="28">
        <v>467</v>
      </c>
      <c r="H9" s="28">
        <v>520</v>
      </c>
      <c r="I9" s="28">
        <v>356</v>
      </c>
    </row>
    <row r="10" spans="1:10" ht="17.100000000000001" customHeight="1" thickBot="1" x14ac:dyDescent="0.25">
      <c r="B10" s="39" t="s">
        <v>15</v>
      </c>
      <c r="C10" s="28">
        <v>78</v>
      </c>
      <c r="D10" s="28">
        <v>90</v>
      </c>
      <c r="E10" s="28">
        <v>44</v>
      </c>
      <c r="F10" s="28">
        <v>62</v>
      </c>
      <c r="G10" s="28">
        <v>73</v>
      </c>
      <c r="H10" s="28">
        <v>81</v>
      </c>
      <c r="I10" s="28">
        <v>52</v>
      </c>
    </row>
    <row r="11" spans="1:10" ht="17.100000000000001" customHeight="1" thickBot="1" x14ac:dyDescent="0.25">
      <c r="B11" s="39" t="s">
        <v>52</v>
      </c>
      <c r="C11" s="28">
        <v>427</v>
      </c>
      <c r="D11" s="28">
        <v>392</v>
      </c>
      <c r="E11" s="28">
        <v>311</v>
      </c>
      <c r="F11" s="28">
        <v>325</v>
      </c>
      <c r="G11" s="28">
        <v>319</v>
      </c>
      <c r="H11" s="28">
        <v>385</v>
      </c>
      <c r="I11" s="28">
        <v>281</v>
      </c>
    </row>
    <row r="12" spans="1:10" ht="17.100000000000001" customHeight="1" thickBot="1" x14ac:dyDescent="0.25">
      <c r="B12" s="39" t="s">
        <v>36</v>
      </c>
      <c r="C12" s="28">
        <v>346</v>
      </c>
      <c r="D12" s="28">
        <v>360</v>
      </c>
      <c r="E12" s="28">
        <v>255</v>
      </c>
      <c r="F12" s="28">
        <v>331</v>
      </c>
      <c r="G12" s="28">
        <v>336</v>
      </c>
      <c r="H12" s="28">
        <v>361</v>
      </c>
      <c r="I12" s="28">
        <v>262</v>
      </c>
    </row>
    <row r="13" spans="1:10" ht="17.100000000000001" customHeight="1" thickBot="1" x14ac:dyDescent="0.25">
      <c r="B13" s="39" t="s">
        <v>23</v>
      </c>
      <c r="C13" s="28">
        <v>1201</v>
      </c>
      <c r="D13" s="28">
        <v>1149</v>
      </c>
      <c r="E13" s="28">
        <v>813</v>
      </c>
      <c r="F13" s="28">
        <v>1166</v>
      </c>
      <c r="G13" s="28">
        <v>1195</v>
      </c>
      <c r="H13" s="28">
        <v>1137</v>
      </c>
      <c r="I13" s="28">
        <v>902</v>
      </c>
    </row>
    <row r="14" spans="1:10" ht="17.100000000000001" customHeight="1" thickBot="1" x14ac:dyDescent="0.25">
      <c r="B14" s="39" t="s">
        <v>54</v>
      </c>
      <c r="C14" s="28">
        <v>1087</v>
      </c>
      <c r="D14" s="28">
        <v>1063</v>
      </c>
      <c r="E14" s="28">
        <v>785</v>
      </c>
      <c r="F14" s="28">
        <v>1000</v>
      </c>
      <c r="G14" s="28">
        <v>1006</v>
      </c>
      <c r="H14" s="28">
        <v>981</v>
      </c>
      <c r="I14" s="28">
        <v>785</v>
      </c>
    </row>
    <row r="15" spans="1:10" ht="17.100000000000001" customHeight="1" thickBot="1" x14ac:dyDescent="0.25">
      <c r="B15" s="39" t="s">
        <v>24</v>
      </c>
      <c r="C15" s="28">
        <v>167</v>
      </c>
      <c r="D15" s="28">
        <v>177</v>
      </c>
      <c r="E15" s="28">
        <v>125</v>
      </c>
      <c r="F15" s="28">
        <v>174</v>
      </c>
      <c r="G15" s="28">
        <v>175</v>
      </c>
      <c r="H15" s="28">
        <v>194</v>
      </c>
      <c r="I15" s="28">
        <v>130</v>
      </c>
    </row>
    <row r="16" spans="1:10" ht="17.100000000000001" customHeight="1" thickBot="1" x14ac:dyDescent="0.25">
      <c r="B16" s="39" t="s">
        <v>16</v>
      </c>
      <c r="C16" s="28">
        <v>436</v>
      </c>
      <c r="D16" s="28">
        <v>478</v>
      </c>
      <c r="E16" s="28">
        <v>301</v>
      </c>
      <c r="F16" s="28">
        <v>436</v>
      </c>
      <c r="G16" s="28">
        <v>475</v>
      </c>
      <c r="H16" s="28">
        <v>449</v>
      </c>
      <c r="I16" s="28">
        <v>319</v>
      </c>
    </row>
    <row r="17" spans="2:9" ht="17.100000000000001" customHeight="1" thickBot="1" x14ac:dyDescent="0.25">
      <c r="B17" s="39" t="s">
        <v>564</v>
      </c>
      <c r="C17" s="28">
        <v>894</v>
      </c>
      <c r="D17" s="28">
        <v>1363</v>
      </c>
      <c r="E17" s="28">
        <v>966</v>
      </c>
      <c r="F17" s="28">
        <v>1064</v>
      </c>
      <c r="G17" s="28">
        <v>1152</v>
      </c>
      <c r="H17" s="28">
        <v>1199</v>
      </c>
      <c r="I17" s="28">
        <v>891</v>
      </c>
    </row>
    <row r="18" spans="2:9" ht="17.100000000000001" customHeight="1" thickBot="1" x14ac:dyDescent="0.25">
      <c r="B18" s="39" t="s">
        <v>565</v>
      </c>
      <c r="C18" s="28">
        <v>268</v>
      </c>
      <c r="D18" s="28">
        <v>277</v>
      </c>
      <c r="E18" s="28">
        <v>204</v>
      </c>
      <c r="F18" s="28">
        <v>283</v>
      </c>
      <c r="G18" s="28">
        <v>303</v>
      </c>
      <c r="H18" s="28">
        <v>276</v>
      </c>
      <c r="I18" s="28">
        <v>221</v>
      </c>
    </row>
    <row r="19" spans="2:9" ht="17.100000000000001" customHeight="1" thickBot="1" x14ac:dyDescent="0.25">
      <c r="B19" s="39" t="s">
        <v>566</v>
      </c>
      <c r="C19" s="28">
        <v>112</v>
      </c>
      <c r="D19" s="28">
        <v>71</v>
      </c>
      <c r="E19" s="28">
        <v>78</v>
      </c>
      <c r="F19" s="28">
        <v>125</v>
      </c>
      <c r="G19" s="28">
        <v>60</v>
      </c>
      <c r="H19" s="28">
        <v>70</v>
      </c>
      <c r="I19" s="28">
        <v>33</v>
      </c>
    </row>
    <row r="20" spans="2:9" ht="17.100000000000001" customHeight="1" thickBot="1" x14ac:dyDescent="0.25">
      <c r="B20" s="39" t="s">
        <v>37</v>
      </c>
      <c r="C20" s="28">
        <v>353</v>
      </c>
      <c r="D20" s="28">
        <v>330</v>
      </c>
      <c r="E20" s="28">
        <v>225</v>
      </c>
      <c r="F20" s="28">
        <v>301</v>
      </c>
      <c r="G20" s="28">
        <v>332</v>
      </c>
      <c r="H20" s="28">
        <v>280</v>
      </c>
      <c r="I20" s="28">
        <v>249</v>
      </c>
    </row>
    <row r="21" spans="2:9" ht="17.100000000000001" customHeight="1" thickBot="1" x14ac:dyDescent="0.25">
      <c r="B21" s="39" t="s">
        <v>17</v>
      </c>
      <c r="C21" s="28">
        <v>44</v>
      </c>
      <c r="D21" s="28">
        <v>38</v>
      </c>
      <c r="E21" s="28">
        <v>43</v>
      </c>
      <c r="F21" s="28">
        <v>52</v>
      </c>
      <c r="G21" s="28">
        <v>53</v>
      </c>
      <c r="H21" s="28">
        <v>53</v>
      </c>
      <c r="I21" s="28">
        <v>38</v>
      </c>
    </row>
    <row r="22" spans="2:9" ht="17.100000000000001" customHeight="1" thickBot="1" x14ac:dyDescent="0.25">
      <c r="B22" s="40" t="s">
        <v>25</v>
      </c>
      <c r="C22" s="42">
        <v>8439</v>
      </c>
      <c r="D22" s="42">
        <v>9003</v>
      </c>
      <c r="E22" s="42">
        <v>6416</v>
      </c>
      <c r="F22" s="42">
        <v>8304</v>
      </c>
      <c r="G22" s="42">
        <f>SUM(G5:G21)</f>
        <v>8518</v>
      </c>
      <c r="H22" s="42">
        <f>SUM(H5:H21)</f>
        <v>8500</v>
      </c>
      <c r="I22" s="42">
        <v>6384</v>
      </c>
    </row>
    <row r="25" spans="2:9" ht="39" customHeight="1" x14ac:dyDescent="0.2">
      <c r="B25" s="13"/>
      <c r="C25" s="26" t="s">
        <v>590</v>
      </c>
      <c r="D25" s="26" t="s">
        <v>599</v>
      </c>
      <c r="E25" s="26" t="s">
        <v>601</v>
      </c>
    </row>
    <row r="26" spans="2:9" ht="17.100000000000001" customHeight="1" thickBot="1" x14ac:dyDescent="0.25">
      <c r="B26" s="39" t="s">
        <v>12</v>
      </c>
      <c r="C26" s="49">
        <f t="shared" ref="C26:E43" si="0">+(G5-C5)/C5</f>
        <v>1.3562858633281168E-2</v>
      </c>
      <c r="D26" s="49">
        <f t="shared" si="0"/>
        <v>-8.6105675146771032E-2</v>
      </c>
      <c r="E26" s="49">
        <f t="shared" si="0"/>
        <v>-7.173601147776184E-4</v>
      </c>
    </row>
    <row r="27" spans="2:9" ht="17.100000000000001" customHeight="1" thickBot="1" x14ac:dyDescent="0.25">
      <c r="B27" s="39" t="s">
        <v>13</v>
      </c>
      <c r="C27" s="49">
        <f t="shared" si="0"/>
        <v>0</v>
      </c>
      <c r="D27" s="49">
        <f t="shared" si="0"/>
        <v>1.932367149758454E-2</v>
      </c>
      <c r="E27" s="49">
        <f t="shared" si="0"/>
        <v>4.6052631578947366E-2</v>
      </c>
    </row>
    <row r="28" spans="2:9" ht="17.100000000000001" customHeight="1" thickBot="1" x14ac:dyDescent="0.25">
      <c r="B28" s="39" t="s">
        <v>563</v>
      </c>
      <c r="C28" s="49">
        <f t="shared" si="0"/>
        <v>2.7649769585253458E-2</v>
      </c>
      <c r="D28" s="49">
        <f t="shared" si="0"/>
        <v>-0.13478260869565217</v>
      </c>
      <c r="E28" s="49">
        <f t="shared" si="0"/>
        <v>-0.19161676646706588</v>
      </c>
    </row>
    <row r="29" spans="2:9" ht="17.100000000000001" customHeight="1" thickBot="1" x14ac:dyDescent="0.25">
      <c r="B29" s="39" t="s">
        <v>53</v>
      </c>
      <c r="C29" s="49">
        <f t="shared" si="0"/>
        <v>-3.017241379310345E-2</v>
      </c>
      <c r="D29" s="49">
        <f t="shared" si="0"/>
        <v>1.7241379310344827E-2</v>
      </c>
      <c r="E29" s="49">
        <f t="shared" si="0"/>
        <v>0.1125</v>
      </c>
    </row>
    <row r="30" spans="2:9" ht="17.100000000000001" customHeight="1" thickBot="1" x14ac:dyDescent="0.25">
      <c r="B30" s="39" t="s">
        <v>14</v>
      </c>
      <c r="C30" s="49">
        <f t="shared" si="0"/>
        <v>-2.5052192066805846E-2</v>
      </c>
      <c r="D30" s="49">
        <f t="shared" si="0"/>
        <v>3.5856573705179286E-2</v>
      </c>
      <c r="E30" s="49">
        <f t="shared" si="0"/>
        <v>-9.4147582697201013E-2</v>
      </c>
    </row>
    <row r="31" spans="2:9" ht="17.100000000000001" customHeight="1" thickBot="1" x14ac:dyDescent="0.25">
      <c r="B31" s="39" t="s">
        <v>15</v>
      </c>
      <c r="C31" s="49">
        <f t="shared" si="0"/>
        <v>-6.4102564102564097E-2</v>
      </c>
      <c r="D31" s="49">
        <f t="shared" si="0"/>
        <v>-0.1</v>
      </c>
      <c r="E31" s="49">
        <f t="shared" si="0"/>
        <v>0.18181818181818182</v>
      </c>
    </row>
    <row r="32" spans="2:9" ht="17.100000000000001" customHeight="1" thickBot="1" x14ac:dyDescent="0.25">
      <c r="B32" s="39" t="s">
        <v>52</v>
      </c>
      <c r="C32" s="49">
        <f t="shared" si="0"/>
        <v>-0.25292740046838408</v>
      </c>
      <c r="D32" s="49">
        <f t="shared" si="0"/>
        <v>-1.7857142857142856E-2</v>
      </c>
      <c r="E32" s="49">
        <f t="shared" si="0"/>
        <v>-9.6463022508038579E-2</v>
      </c>
    </row>
    <row r="33" spans="1:25" ht="17.100000000000001" customHeight="1" thickBot="1" x14ac:dyDescent="0.25">
      <c r="B33" s="39" t="s">
        <v>36</v>
      </c>
      <c r="C33" s="49">
        <f t="shared" si="0"/>
        <v>-2.8901734104046242E-2</v>
      </c>
      <c r="D33" s="49">
        <f t="shared" si="0"/>
        <v>2.7777777777777779E-3</v>
      </c>
      <c r="E33" s="49">
        <f t="shared" si="0"/>
        <v>2.7450980392156862E-2</v>
      </c>
    </row>
    <row r="34" spans="1:25" ht="17.100000000000001" customHeight="1" thickBot="1" x14ac:dyDescent="0.25">
      <c r="B34" s="39" t="s">
        <v>23</v>
      </c>
      <c r="C34" s="49">
        <f t="shared" si="0"/>
        <v>-4.9958368026644462E-3</v>
      </c>
      <c r="D34" s="49">
        <f t="shared" si="0"/>
        <v>-1.0443864229765013E-2</v>
      </c>
      <c r="E34" s="49">
        <f t="shared" si="0"/>
        <v>0.10947109471094711</v>
      </c>
    </row>
    <row r="35" spans="1:25" ht="17.100000000000001" customHeight="1" thickBot="1" x14ac:dyDescent="0.25">
      <c r="B35" s="39" t="s">
        <v>54</v>
      </c>
      <c r="C35" s="49">
        <f t="shared" si="0"/>
        <v>-7.4517019319227232E-2</v>
      </c>
      <c r="D35" s="49">
        <f t="shared" si="0"/>
        <v>-7.7140169332079025E-2</v>
      </c>
      <c r="E35" s="49">
        <f t="shared" si="0"/>
        <v>0</v>
      </c>
    </row>
    <row r="36" spans="1:25" ht="17.100000000000001" customHeight="1" thickBot="1" x14ac:dyDescent="0.25">
      <c r="B36" s="39" t="s">
        <v>24</v>
      </c>
      <c r="C36" s="49">
        <f t="shared" si="0"/>
        <v>4.790419161676647E-2</v>
      </c>
      <c r="D36" s="49">
        <f t="shared" si="0"/>
        <v>9.6045197740112997E-2</v>
      </c>
      <c r="E36" s="49">
        <f t="shared" si="0"/>
        <v>0.04</v>
      </c>
    </row>
    <row r="37" spans="1:25" ht="17.100000000000001" customHeight="1" thickBot="1" x14ac:dyDescent="0.25">
      <c r="B37" s="39" t="s">
        <v>16</v>
      </c>
      <c r="C37" s="49">
        <f t="shared" si="0"/>
        <v>8.9449541284403675E-2</v>
      </c>
      <c r="D37" s="49">
        <f t="shared" si="0"/>
        <v>-6.0669456066945605E-2</v>
      </c>
      <c r="E37" s="49">
        <f t="shared" si="0"/>
        <v>5.9800664451827246E-2</v>
      </c>
    </row>
    <row r="38" spans="1:25" ht="17.100000000000001" customHeight="1" thickBot="1" x14ac:dyDescent="0.25">
      <c r="B38" s="39" t="s">
        <v>564</v>
      </c>
      <c r="C38" s="49">
        <f t="shared" si="0"/>
        <v>0.28859060402684567</v>
      </c>
      <c r="D38" s="49">
        <f t="shared" si="0"/>
        <v>-0.12032281731474688</v>
      </c>
      <c r="E38" s="49">
        <f t="shared" si="0"/>
        <v>-7.7639751552795025E-2</v>
      </c>
    </row>
    <row r="39" spans="1:25" ht="17.100000000000001" customHeight="1" thickBot="1" x14ac:dyDescent="0.25">
      <c r="B39" s="39" t="s">
        <v>565</v>
      </c>
      <c r="C39" s="49">
        <f t="shared" si="0"/>
        <v>0.13059701492537312</v>
      </c>
      <c r="D39" s="49">
        <f t="shared" si="0"/>
        <v>-3.6101083032490976E-3</v>
      </c>
      <c r="E39" s="49">
        <f t="shared" si="0"/>
        <v>8.3333333333333329E-2</v>
      </c>
    </row>
    <row r="40" spans="1:25" ht="17.100000000000001" customHeight="1" thickBot="1" x14ac:dyDescent="0.25">
      <c r="B40" s="39" t="s">
        <v>566</v>
      </c>
      <c r="C40" s="49">
        <f t="shared" si="0"/>
        <v>-0.4642857142857143</v>
      </c>
      <c r="D40" s="49">
        <f t="shared" si="0"/>
        <v>-1.4084507042253521E-2</v>
      </c>
      <c r="E40" s="49">
        <f t="shared" si="0"/>
        <v>-0.57692307692307687</v>
      </c>
    </row>
    <row r="41" spans="1:25" ht="17.100000000000001" customHeight="1" thickBot="1" x14ac:dyDescent="0.25">
      <c r="B41" s="39" t="s">
        <v>37</v>
      </c>
      <c r="C41" s="49">
        <f t="shared" si="0"/>
        <v>-5.9490084985835696E-2</v>
      </c>
      <c r="D41" s="49">
        <f t="shared" si="0"/>
        <v>-0.15151515151515152</v>
      </c>
      <c r="E41" s="49">
        <f t="shared" si="0"/>
        <v>0.10666666666666667</v>
      </c>
    </row>
    <row r="42" spans="1:25" ht="17.100000000000001" customHeight="1" thickBot="1" x14ac:dyDescent="0.25">
      <c r="B42" s="39" t="s">
        <v>17</v>
      </c>
      <c r="C42" s="49">
        <f t="shared" si="0"/>
        <v>0.20454545454545456</v>
      </c>
      <c r="D42" s="49">
        <f t="shared" si="0"/>
        <v>0.39473684210526316</v>
      </c>
      <c r="E42" s="49">
        <f t="shared" si="0"/>
        <v>-0.11627906976744186</v>
      </c>
    </row>
    <row r="43" spans="1:25" ht="17.100000000000001" customHeight="1" thickBot="1" x14ac:dyDescent="0.25">
      <c r="B43" s="40" t="s">
        <v>25</v>
      </c>
      <c r="C43" s="50">
        <f t="shared" si="0"/>
        <v>9.3612987320772605E-3</v>
      </c>
      <c r="D43" s="50">
        <f t="shared" si="0"/>
        <v>-5.5870265467066534E-2</v>
      </c>
      <c r="E43" s="50">
        <f t="shared" si="0"/>
        <v>-4.9875311720698253E-3</v>
      </c>
    </row>
    <row r="46" spans="1:25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</row>
    <row r="47" spans="1:25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</row>
    <row r="48" spans="1:25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</row>
    <row r="49" spans="1:25" ht="39" customHeight="1" x14ac:dyDescent="0.2">
      <c r="A49" s="65"/>
      <c r="B49" s="65"/>
      <c r="C49" s="25" t="s">
        <v>572</v>
      </c>
      <c r="D49" s="25" t="s">
        <v>585</v>
      </c>
      <c r="E49" s="25" t="s">
        <v>587</v>
      </c>
      <c r="F49" s="41" t="s">
        <v>588</v>
      </c>
      <c r="G49" s="25" t="s">
        <v>589</v>
      </c>
      <c r="H49" s="25" t="s">
        <v>598</v>
      </c>
      <c r="I49" s="25" t="s">
        <v>600</v>
      </c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>
        <v>2022</v>
      </c>
      <c r="X49" s="65"/>
      <c r="Y49" s="65"/>
    </row>
    <row r="50" spans="1:25" ht="15" thickBot="1" x14ac:dyDescent="0.25">
      <c r="A50" s="65"/>
      <c r="B50" s="39" t="s">
        <v>574</v>
      </c>
      <c r="C50" s="64">
        <f>+C5/$V50*100000</f>
        <v>22.181890343703589</v>
      </c>
      <c r="D50" s="64">
        <f t="shared" ref="D50:F50" si="1">+D5/$V50*100000</f>
        <v>23.651426115039197</v>
      </c>
      <c r="E50" s="64">
        <f t="shared" si="1"/>
        <v>16.130180041274283</v>
      </c>
      <c r="F50" s="64">
        <f t="shared" si="1"/>
        <v>21.695902135860315</v>
      </c>
      <c r="G50" s="64">
        <f>+G5/$W50*100000</f>
        <v>22.431619925466528</v>
      </c>
      <c r="H50" s="64">
        <f>+H5/$W50*100000</f>
        <v>21.565757087375953</v>
      </c>
      <c r="I50" s="64">
        <f>+I5/$W50*100000</f>
        <v>16.081959112802302</v>
      </c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>
        <v>8635689</v>
      </c>
      <c r="V50" s="65">
        <v>8642185</v>
      </c>
      <c r="W50" s="65">
        <v>8661880</v>
      </c>
      <c r="X50" s="65"/>
      <c r="Y50" s="65"/>
    </row>
    <row r="51" spans="1:25" ht="15" thickBot="1" x14ac:dyDescent="0.25">
      <c r="A51" s="65"/>
      <c r="B51" s="39" t="s">
        <v>575</v>
      </c>
      <c r="C51" s="64">
        <f t="shared" ref="C51:F51" si="2">+C6/$V51*100000</f>
        <v>13.647389163973003</v>
      </c>
      <c r="D51" s="64">
        <f t="shared" si="2"/>
        <v>15.607787607416642</v>
      </c>
      <c r="E51" s="64">
        <f t="shared" si="2"/>
        <v>11.460790900132025</v>
      </c>
      <c r="F51" s="64">
        <f t="shared" si="2"/>
        <v>14.325988625165031</v>
      </c>
      <c r="G51" s="64">
        <f t="shared" ref="G51:H67" si="3">+G6/$W51*100000</f>
        <v>13.656852344526923</v>
      </c>
      <c r="H51" s="64">
        <f t="shared" si="3"/>
        <v>15.920419031465087</v>
      </c>
      <c r="I51" s="64">
        <f t="shared" ref="I51" si="4">+I6/$W51*100000</f>
        <v>11.996903440772268</v>
      </c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>
        <v>1329391</v>
      </c>
      <c r="V51" s="65">
        <v>1326261</v>
      </c>
      <c r="W51" s="65">
        <v>1325342</v>
      </c>
      <c r="X51" s="65"/>
      <c r="Y51" s="65"/>
    </row>
    <row r="52" spans="1:25" ht="15" thickBot="1" x14ac:dyDescent="0.25">
      <c r="A52" s="65"/>
      <c r="B52" s="39" t="s">
        <v>576</v>
      </c>
      <c r="C52" s="64">
        <f t="shared" ref="C52:F52" si="5">+C7/$V52*100000</f>
        <v>21.447095845786485</v>
      </c>
      <c r="D52" s="64">
        <f t="shared" si="5"/>
        <v>22.731944905672311</v>
      </c>
      <c r="E52" s="64">
        <f t="shared" si="5"/>
        <v>16.505368692379463</v>
      </c>
      <c r="F52" s="64">
        <f t="shared" si="5"/>
        <v>19.668074070559957</v>
      </c>
      <c r="G52" s="64">
        <f t="shared" si="3"/>
        <v>22.200121652684572</v>
      </c>
      <c r="H52" s="64">
        <f t="shared" si="3"/>
        <v>19.810870891857533</v>
      </c>
      <c r="I52" s="64">
        <f t="shared" ref="I52" si="6">+I7/$W52*100000</f>
        <v>13.439535529652096</v>
      </c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>
        <v>1018784</v>
      </c>
      <c r="V52" s="65">
        <v>1011792</v>
      </c>
      <c r="W52" s="65">
        <v>1004499</v>
      </c>
      <c r="X52" s="65"/>
      <c r="Y52" s="65"/>
    </row>
    <row r="53" spans="1:25" ht="15" thickBot="1" x14ac:dyDescent="0.25">
      <c r="A53" s="65"/>
      <c r="B53" s="39" t="s">
        <v>53</v>
      </c>
      <c r="C53" s="64">
        <f t="shared" ref="C53:F53" si="7">+C8/$V53*100000</f>
        <v>19.778211231295948</v>
      </c>
      <c r="D53" s="64">
        <f t="shared" si="7"/>
        <v>19.778211231295948</v>
      </c>
      <c r="E53" s="64">
        <f t="shared" si="7"/>
        <v>13.640145676755829</v>
      </c>
      <c r="F53" s="64">
        <f t="shared" si="7"/>
        <v>18.755200305539262</v>
      </c>
      <c r="G53" s="64">
        <f t="shared" si="3"/>
        <v>19.128521560819348</v>
      </c>
      <c r="H53" s="64">
        <f t="shared" si="3"/>
        <v>20.063693726014957</v>
      </c>
      <c r="I53" s="64">
        <f t="shared" ref="I53" si="8">+I8/$W53*100000</f>
        <v>15.132785945892641</v>
      </c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>
        <v>1171543</v>
      </c>
      <c r="V53" s="65">
        <v>1173008</v>
      </c>
      <c r="W53" s="65">
        <v>1176254</v>
      </c>
      <c r="X53" s="65"/>
      <c r="Y53" s="65"/>
    </row>
    <row r="54" spans="1:25" ht="15" thickBot="1" x14ac:dyDescent="0.25">
      <c r="A54" s="65"/>
      <c r="B54" s="39" t="s">
        <v>14</v>
      </c>
      <c r="C54" s="64">
        <f t="shared" ref="C54:F54" si="9">+C9/$V54*100000</f>
        <v>22.043826255991871</v>
      </c>
      <c r="D54" s="64">
        <f t="shared" si="9"/>
        <v>23.102298080392316</v>
      </c>
      <c r="E54" s="64">
        <f t="shared" si="9"/>
        <v>18.086062043016295</v>
      </c>
      <c r="F54" s="64">
        <f t="shared" si="9"/>
        <v>23.05627756628795</v>
      </c>
      <c r="G54" s="64">
        <f t="shared" si="3"/>
        <v>21.457334365000744</v>
      </c>
      <c r="H54" s="64">
        <f t="shared" si="3"/>
        <v>23.892535053105753</v>
      </c>
      <c r="I54" s="64">
        <f t="shared" ref="I54" si="10">+I9/$W54*100000</f>
        <v>16.357197074818554</v>
      </c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>
        <v>2175952</v>
      </c>
      <c r="V54" s="65">
        <v>2172944</v>
      </c>
      <c r="W54" s="65">
        <v>2176412</v>
      </c>
      <c r="X54" s="65"/>
      <c r="Y54" s="65"/>
    </row>
    <row r="55" spans="1:25" ht="15" thickBot="1" x14ac:dyDescent="0.25">
      <c r="A55" s="65"/>
      <c r="B55" s="39" t="s">
        <v>15</v>
      </c>
      <c r="C55" s="64">
        <f t="shared" ref="C55:F55" si="11">+C10/$V55*100000</f>
        <v>13.344579277921394</v>
      </c>
      <c r="D55" s="64">
        <f t="shared" si="11"/>
        <v>15.397591474524685</v>
      </c>
      <c r="E55" s="64">
        <f t="shared" si="11"/>
        <v>7.527711387545402</v>
      </c>
      <c r="F55" s="64">
        <f t="shared" si="11"/>
        <v>10.607229682450338</v>
      </c>
      <c r="G55" s="64">
        <f t="shared" si="3"/>
        <v>12.473898793961949</v>
      </c>
      <c r="H55" s="64">
        <f t="shared" si="3"/>
        <v>13.840901401519423</v>
      </c>
      <c r="I55" s="64">
        <f t="shared" ref="I55" si="12">+I10/$W55*100000</f>
        <v>8.8855169491235806</v>
      </c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>
        <v>582905</v>
      </c>
      <c r="V55" s="65">
        <v>584507</v>
      </c>
      <c r="W55" s="65">
        <v>585222</v>
      </c>
      <c r="X55" s="65"/>
      <c r="Y55" s="65"/>
    </row>
    <row r="56" spans="1:25" ht="15" thickBot="1" x14ac:dyDescent="0.25">
      <c r="A56" s="65"/>
      <c r="B56" s="39" t="s">
        <v>577</v>
      </c>
      <c r="C56" s="64">
        <f t="shared" ref="C56:F56" si="13">+C11/$V56*100000</f>
        <v>17.917544885128393</v>
      </c>
      <c r="D56" s="64">
        <f t="shared" si="13"/>
        <v>16.448893665035904</v>
      </c>
      <c r="E56" s="64">
        <f t="shared" si="13"/>
        <v>13.050015127107566</v>
      </c>
      <c r="F56" s="64">
        <f t="shared" si="13"/>
        <v>13.637475615144563</v>
      </c>
      <c r="G56" s="64">
        <f t="shared" si="3"/>
        <v>13.459552147115014</v>
      </c>
      <c r="H56" s="64">
        <f t="shared" si="3"/>
        <v>16.244287074104328</v>
      </c>
      <c r="I56" s="64">
        <f t="shared" ref="I56" si="14">+I11/$W56*100000</f>
        <v>11.856219916424198</v>
      </c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>
        <v>2394918</v>
      </c>
      <c r="V56" s="65">
        <v>2383139</v>
      </c>
      <c r="W56" s="65">
        <v>2370064</v>
      </c>
      <c r="X56" s="65"/>
      <c r="Y56" s="65"/>
    </row>
    <row r="57" spans="1:25" ht="15" thickBot="1" x14ac:dyDescent="0.25">
      <c r="A57" s="65"/>
      <c r="B57" s="39" t="s">
        <v>578</v>
      </c>
      <c r="C57" s="64">
        <f t="shared" ref="C57:F57" si="15">+C12/$V57*100000</f>
        <v>16.881655690337741</v>
      </c>
      <c r="D57" s="64">
        <f t="shared" si="15"/>
        <v>17.564728463935221</v>
      </c>
      <c r="E57" s="64">
        <f t="shared" si="15"/>
        <v>12.441682661954115</v>
      </c>
      <c r="F57" s="64">
        <f t="shared" si="15"/>
        <v>16.149792004340441</v>
      </c>
      <c r="G57" s="64">
        <f t="shared" si="3"/>
        <v>16.372729075676606</v>
      </c>
      <c r="H57" s="64">
        <f t="shared" si="3"/>
        <v>17.590938084283497</v>
      </c>
      <c r="I57" s="64">
        <f t="shared" ref="I57" si="16">+I12/$W57*100000</f>
        <v>12.76683041020021</v>
      </c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>
        <v>2045221</v>
      </c>
      <c r="V57" s="65">
        <v>2049562</v>
      </c>
      <c r="W57" s="65">
        <v>2052193</v>
      </c>
      <c r="X57" s="65"/>
      <c r="Y57" s="65"/>
    </row>
    <row r="58" spans="1:25" ht="15" thickBot="1" x14ac:dyDescent="0.25">
      <c r="A58" s="65"/>
      <c r="B58" s="39" t="s">
        <v>23</v>
      </c>
      <c r="C58" s="64">
        <f t="shared" ref="C58:F58" si="17">+C13/$V58*100000</f>
        <v>15.470101742003013</v>
      </c>
      <c r="D58" s="64">
        <f t="shared" si="17"/>
        <v>14.800288843931275</v>
      </c>
      <c r="E58" s="64">
        <f t="shared" si="17"/>
        <v>10.472267041006203</v>
      </c>
      <c r="F58" s="64">
        <f t="shared" si="17"/>
        <v>15.019266137531652</v>
      </c>
      <c r="G58" s="64">
        <f t="shared" si="3"/>
        <v>15.353380865858732</v>
      </c>
      <c r="H58" s="64">
        <f t="shared" si="3"/>
        <v>14.608195853122494</v>
      </c>
      <c r="I58" s="64">
        <f t="shared" ref="I58" si="18">+I13/$W58*100000</f>
        <v>11.588911749794624</v>
      </c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>
        <v>7780479</v>
      </c>
      <c r="V58" s="65">
        <v>7763362</v>
      </c>
      <c r="W58" s="65">
        <v>7783302</v>
      </c>
      <c r="X58" s="65"/>
      <c r="Y58" s="65"/>
    </row>
    <row r="59" spans="1:25" ht="15" thickBot="1" x14ac:dyDescent="0.25">
      <c r="A59" s="65"/>
      <c r="B59" s="39" t="s">
        <v>579</v>
      </c>
      <c r="C59" s="64">
        <f t="shared" ref="C59:F59" si="19">+C14/$V59*100000</f>
        <v>21.490121463669041</v>
      </c>
      <c r="D59" s="64">
        <f t="shared" si="19"/>
        <v>21.015638561067334</v>
      </c>
      <c r="E59" s="64">
        <f t="shared" si="19"/>
        <v>15.519544939264211</v>
      </c>
      <c r="F59" s="64">
        <f t="shared" si="19"/>
        <v>19.770120941737847</v>
      </c>
      <c r="G59" s="64">
        <f t="shared" si="3"/>
        <v>19.760986352151384</v>
      </c>
      <c r="H59" s="64">
        <f t="shared" si="3"/>
        <v>19.269908162485596</v>
      </c>
      <c r="I59" s="64">
        <f t="shared" ref="I59" si="20">+I14/$W59*100000</f>
        <v>15.4198551555058</v>
      </c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>
        <v>5057353</v>
      </c>
      <c r="V59" s="65">
        <v>5058138</v>
      </c>
      <c r="W59" s="65">
        <v>5090839</v>
      </c>
      <c r="X59" s="65"/>
      <c r="Y59" s="65"/>
    </row>
    <row r="60" spans="1:25" ht="15" thickBot="1" x14ac:dyDescent="0.25">
      <c r="A60" s="65"/>
      <c r="B60" s="39" t="s">
        <v>24</v>
      </c>
      <c r="C60" s="64">
        <f t="shared" ref="C60:F60" si="21">+C15/$V60*100000</f>
        <v>15.7621370815129</v>
      </c>
      <c r="D60" s="64">
        <f t="shared" si="21"/>
        <v>16.70597762531607</v>
      </c>
      <c r="E60" s="64">
        <f t="shared" si="21"/>
        <v>11.798006797539596</v>
      </c>
      <c r="F60" s="64">
        <f t="shared" si="21"/>
        <v>16.422825462175119</v>
      </c>
      <c r="G60" s="64">
        <f t="shared" si="3"/>
        <v>16.599557028963858</v>
      </c>
      <c r="H60" s="64">
        <f t="shared" si="3"/>
        <v>18.401794649251361</v>
      </c>
      <c r="I60" s="64">
        <f t="shared" ref="I60" si="22">+I15/$W60*100000</f>
        <v>12.331099507230293</v>
      </c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>
        <v>1063987</v>
      </c>
      <c r="V60" s="65">
        <v>1059501</v>
      </c>
      <c r="W60" s="65">
        <v>1054245</v>
      </c>
      <c r="X60" s="65"/>
      <c r="Y60" s="65"/>
    </row>
    <row r="61" spans="1:25" ht="15" thickBot="1" x14ac:dyDescent="0.25">
      <c r="A61" s="65"/>
      <c r="B61" s="39" t="s">
        <v>16</v>
      </c>
      <c r="C61" s="64">
        <f t="shared" ref="C61:F61" si="23">+C16/$V61*100000</f>
        <v>16.174236592726416</v>
      </c>
      <c r="D61" s="64">
        <f t="shared" si="23"/>
        <v>17.732305255328502</v>
      </c>
      <c r="E61" s="64">
        <f t="shared" si="23"/>
        <v>11.166158748648282</v>
      </c>
      <c r="F61" s="64">
        <f t="shared" si="23"/>
        <v>16.174236592726416</v>
      </c>
      <c r="G61" s="64">
        <f t="shared" si="3"/>
        <v>17.663560854871722</v>
      </c>
      <c r="H61" s="64">
        <f t="shared" si="3"/>
        <v>16.696713313341903</v>
      </c>
      <c r="I61" s="64">
        <f t="shared" ref="I61" si="24">+I16/$W61*100000</f>
        <v>11.862475605692799</v>
      </c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>
        <v>2701819</v>
      </c>
      <c r="V61" s="65">
        <v>2695645</v>
      </c>
      <c r="W61" s="65">
        <v>2689152</v>
      </c>
      <c r="X61" s="65"/>
      <c r="Y61" s="65"/>
    </row>
    <row r="62" spans="1:25" ht="15" thickBot="1" x14ac:dyDescent="0.25">
      <c r="A62" s="65"/>
      <c r="B62" s="39" t="s">
        <v>580</v>
      </c>
      <c r="C62" s="64">
        <f t="shared" ref="C62:F62" si="25">+C17/$V62*100000</f>
        <v>13.241990262249175</v>
      </c>
      <c r="D62" s="64">
        <f t="shared" si="25"/>
        <v>20.188850925554391</v>
      </c>
      <c r="E62" s="64">
        <f t="shared" si="25"/>
        <v>14.308459276658503</v>
      </c>
      <c r="F62" s="64">
        <f t="shared" si="25"/>
        <v>15.760042101826757</v>
      </c>
      <c r="G62" s="64">
        <f t="shared" si="3"/>
        <v>17.080695611328771</v>
      </c>
      <c r="H62" s="64">
        <f t="shared" si="3"/>
        <v>17.777564269082635</v>
      </c>
      <c r="I62" s="64">
        <f t="shared" ref="I62" si="26">+I17/$W62*100000</f>
        <v>13.210850511887097</v>
      </c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>
        <v>6779888</v>
      </c>
      <c r="V62" s="65">
        <v>6751251</v>
      </c>
      <c r="W62" s="65">
        <v>6744456</v>
      </c>
      <c r="X62" s="65"/>
      <c r="Y62" s="65"/>
    </row>
    <row r="63" spans="1:25" ht="15" thickBot="1" x14ac:dyDescent="0.25">
      <c r="A63" s="65"/>
      <c r="B63" s="39" t="s">
        <v>581</v>
      </c>
      <c r="C63" s="64">
        <f t="shared" ref="C63:F63" si="27">+C18/$V63*100000</f>
        <v>17.649158438075819</v>
      </c>
      <c r="D63" s="64">
        <f t="shared" si="27"/>
        <v>18.241854057264934</v>
      </c>
      <c r="E63" s="64">
        <f t="shared" si="27"/>
        <v>13.434434034953236</v>
      </c>
      <c r="F63" s="64">
        <f t="shared" si="27"/>
        <v>18.636984470057676</v>
      </c>
      <c r="G63" s="64">
        <f t="shared" si="3"/>
        <v>19.785313029118367</v>
      </c>
      <c r="H63" s="64">
        <f t="shared" si="3"/>
        <v>18.022265333454353</v>
      </c>
      <c r="I63" s="64">
        <f t="shared" ref="I63" si="28">+I18/$W63*100000</f>
        <v>14.430871879323956</v>
      </c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>
        <v>1511251</v>
      </c>
      <c r="V63" s="65">
        <v>1518486</v>
      </c>
      <c r="W63" s="65">
        <v>1531439</v>
      </c>
      <c r="X63" s="65"/>
      <c r="Y63" s="65"/>
    </row>
    <row r="64" spans="1:25" ht="15" thickBot="1" x14ac:dyDescent="0.25">
      <c r="A64" s="65"/>
      <c r="B64" s="39" t="s">
        <v>582</v>
      </c>
      <c r="C64" s="64">
        <f t="shared" ref="C64:F64" si="29">+C19/$V64*100000</f>
        <v>16.930269962224337</v>
      </c>
      <c r="D64" s="64">
        <f t="shared" si="29"/>
        <v>10.732581851052927</v>
      </c>
      <c r="E64" s="64">
        <f t="shared" si="29"/>
        <v>11.790723723691947</v>
      </c>
      <c r="F64" s="64">
        <f t="shared" si="29"/>
        <v>18.89539058283966</v>
      </c>
      <c r="G64" s="64">
        <f t="shared" si="3"/>
        <v>9.0414278222816939</v>
      </c>
      <c r="H64" s="64">
        <f t="shared" si="3"/>
        <v>10.548332459328643</v>
      </c>
      <c r="I64" s="64">
        <f t="shared" ref="I64" si="30">+I19/$W64*100000</f>
        <v>4.9727853022549322</v>
      </c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>
        <v>661197</v>
      </c>
      <c r="V64" s="65">
        <v>661537</v>
      </c>
      <c r="W64" s="65">
        <v>663612</v>
      </c>
      <c r="X64" s="65"/>
      <c r="Y64" s="65"/>
    </row>
    <row r="65" spans="1:25" ht="15" thickBot="1" x14ac:dyDescent="0.25">
      <c r="A65" s="65"/>
      <c r="B65" s="39" t="s">
        <v>583</v>
      </c>
      <c r="C65" s="64">
        <f t="shared" ref="C65:F65" si="31">+C20/$V65*100000</f>
        <v>15.944043183515033</v>
      </c>
      <c r="D65" s="64">
        <f t="shared" si="31"/>
        <v>14.905196177223687</v>
      </c>
      <c r="E65" s="64">
        <f t="shared" si="31"/>
        <v>10.162633757197968</v>
      </c>
      <c r="F65" s="64">
        <f t="shared" si="31"/>
        <v>13.595345604073726</v>
      </c>
      <c r="G65" s="64">
        <f t="shared" si="3"/>
        <v>15.041674953934869</v>
      </c>
      <c r="H65" s="64">
        <f t="shared" si="3"/>
        <v>12.68574996114989</v>
      </c>
      <c r="I65" s="64">
        <f t="shared" ref="I65" si="32">+I20/$W65*100000</f>
        <v>11.281256215451153</v>
      </c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>
        <v>2220504</v>
      </c>
      <c r="V65" s="65">
        <v>2213993</v>
      </c>
      <c r="W65" s="65">
        <v>2207201</v>
      </c>
      <c r="X65" s="65"/>
      <c r="Y65" s="65"/>
    </row>
    <row r="66" spans="1:25" ht="15" thickBot="1" x14ac:dyDescent="0.25">
      <c r="A66" s="65"/>
      <c r="B66" s="39" t="s">
        <v>17</v>
      </c>
      <c r="C66" s="64">
        <f t="shared" ref="C66:F66" si="33">+C21/$V66*100000</f>
        <v>13.758771216650615</v>
      </c>
      <c r="D66" s="64">
        <f t="shared" si="33"/>
        <v>11.882575141652804</v>
      </c>
      <c r="E66" s="64">
        <f t="shared" si="33"/>
        <v>13.446071870817645</v>
      </c>
      <c r="F66" s="64">
        <f t="shared" si="33"/>
        <v>16.260365983314362</v>
      </c>
      <c r="G66" s="64">
        <f t="shared" si="3"/>
        <v>16.589198240918979</v>
      </c>
      <c r="H66" s="64">
        <f t="shared" si="3"/>
        <v>16.589198240918979</v>
      </c>
      <c r="I66" s="64">
        <f t="shared" ref="I66" si="34">+I21/$W66*100000</f>
        <v>11.894142134998514</v>
      </c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>
        <v>319914</v>
      </c>
      <c r="V66" s="65">
        <v>319796</v>
      </c>
      <c r="W66" s="65">
        <v>319485</v>
      </c>
      <c r="X66" s="65"/>
      <c r="Y66" s="65"/>
    </row>
    <row r="67" spans="1:25" ht="15" thickBot="1" x14ac:dyDescent="0.25">
      <c r="A67" s="65"/>
      <c r="B67" s="40" t="s">
        <v>25</v>
      </c>
      <c r="C67" s="66">
        <f t="shared" ref="C67:F67" si="35">+C22/$V67*100000</f>
        <v>17.809393149623993</v>
      </c>
      <c r="D67" s="66">
        <f t="shared" si="35"/>
        <v>18.999640541067048</v>
      </c>
      <c r="E67" s="66">
        <f t="shared" si="35"/>
        <v>13.540119261522401</v>
      </c>
      <c r="F67" s="66">
        <f t="shared" si="35"/>
        <v>17.52449350805518</v>
      </c>
      <c r="G67" s="66">
        <f t="shared" si="3"/>
        <v>17.956978595631462</v>
      </c>
      <c r="H67" s="66">
        <f t="shared" si="3"/>
        <v>17.919032409352834</v>
      </c>
      <c r="I67" s="66">
        <f t="shared" ref="I67" si="36">+I22/$W67*100000</f>
        <v>13.458247400153939</v>
      </c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>
        <v>47450795</v>
      </c>
      <c r="V67" s="65">
        <v>47385107</v>
      </c>
      <c r="W67" s="65">
        <v>47435597</v>
      </c>
      <c r="X67" s="65"/>
      <c r="Y67" s="65"/>
    </row>
    <row r="68" spans="1:25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Inicio</vt:lpstr>
      <vt:lpstr>Resumen</vt:lpstr>
      <vt:lpstr>Total demandas disolución</vt:lpstr>
      <vt:lpstr>Separaciones no consensuada TSJ</vt:lpstr>
      <vt:lpstr>Separaciones consensuadas TSJ</vt:lpstr>
      <vt:lpstr>Divorcios no consensuados TSJ</vt:lpstr>
      <vt:lpstr>Divorcios consensuados TSJ</vt:lpstr>
      <vt:lpstr>Nulidades TSJ </vt:lpstr>
      <vt:lpstr>Modif. medidas no consens TSJ</vt:lpstr>
      <vt:lpstr>Modif. medidas consens. TSJ</vt:lpstr>
      <vt:lpstr>Guarda cust hij no matr. no con</vt:lpstr>
      <vt:lpstr>Guarda custod hij no matr. cons</vt:lpstr>
      <vt:lpstr>Privación visitas</vt:lpstr>
      <vt:lpstr>Ruptura pareja estable  CAT</vt:lpstr>
      <vt:lpstr>Provincias</vt:lpstr>
      <vt:lpstr>Partidos Judiciales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Mar Ruiz Berges</dc:creator>
  <cp:lastModifiedBy>Belen Manchon Colmenarejo</cp:lastModifiedBy>
  <cp:lastPrinted>2016-02-29T10:08:00Z</cp:lastPrinted>
  <dcterms:created xsi:type="dcterms:W3CDTF">2010-06-21T16:11:41Z</dcterms:created>
  <dcterms:modified xsi:type="dcterms:W3CDTF">2022-12-02T11:46:56Z</dcterms:modified>
</cp:coreProperties>
</file>